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8390" windowHeight="11295"/>
  </bookViews>
  <sheets>
    <sheet name="App.2-JC_OMA Program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'App.2-JC_OMA Programs'!$A$1:$O$38</definedName>
    <definedName name="_xlnm.Print_Titles" localSheetId="0">'App.2-JC_OMA Programs'!$13:$13</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J31" i="1" l="1"/>
  <c r="J30" i="1"/>
  <c r="J29" i="1"/>
  <c r="J28" i="1"/>
  <c r="J27" i="1"/>
  <c r="J26" i="1"/>
  <c r="J25" i="1"/>
  <c r="J24" i="1"/>
  <c r="J23" i="1"/>
  <c r="J22" i="1"/>
  <c r="J21" i="1"/>
  <c r="J20" i="1"/>
  <c r="J19" i="1"/>
  <c r="J18" i="1"/>
  <c r="J17" i="1"/>
  <c r="I16" i="1"/>
  <c r="J16" i="1"/>
  <c r="J13" i="1"/>
  <c r="F31" i="1" l="1"/>
  <c r="K31" i="1" l="1"/>
  <c r="H31" i="1"/>
  <c r="L31" i="1" s="1"/>
  <c r="M31" i="1" s="1"/>
  <c r="N31" i="1" s="1"/>
  <c r="O31" i="1" s="1"/>
  <c r="G31" i="1"/>
  <c r="E31" i="1"/>
  <c r="I31" i="1" s="1"/>
  <c r="D31" i="1"/>
  <c r="C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H13" i="1"/>
  <c r="G13" i="1"/>
  <c r="E13" i="1"/>
  <c r="I13" i="1" s="1"/>
  <c r="D13" i="1"/>
  <c r="C13" i="1"/>
  <c r="B13" i="1"/>
  <c r="K13" i="1" s="1"/>
  <c r="K1" i="1"/>
</calcChain>
</file>

<file path=xl/sharedStrings.xml><?xml version="1.0" encoding="utf-8"?>
<sst xmlns="http://schemas.openxmlformats.org/spreadsheetml/2006/main" count="32" uniqueCount="32">
  <si>
    <t>File Number:</t>
  </si>
  <si>
    <t>Exhibit:</t>
  </si>
  <si>
    <t>D</t>
  </si>
  <si>
    <t>Tab:</t>
  </si>
  <si>
    <t>Schedule:</t>
  </si>
  <si>
    <t>Page:</t>
  </si>
  <si>
    <t>Date:</t>
  </si>
  <si>
    <t>Appendix 2-JC</t>
  </si>
  <si>
    <t>OM&amp;A Programs Table</t>
  </si>
  <si>
    <t>Programs</t>
  </si>
  <si>
    <t>Reporting Basis</t>
  </si>
  <si>
    <t>Collections, Acct &amp; Activities</t>
  </si>
  <si>
    <t>Corporate Costs</t>
  </si>
  <si>
    <t>Customer &amp; Community Relations</t>
  </si>
  <si>
    <t>Customer Billing</t>
  </si>
  <si>
    <t>Distribution Operations</t>
  </si>
  <si>
    <t>Engineering &amp; Design</t>
  </si>
  <si>
    <t>Facilities</t>
  </si>
  <si>
    <t>Finance</t>
  </si>
  <si>
    <t>Human Resources &amp; Training</t>
  </si>
  <si>
    <t>Information Mgt &amp; Technology</t>
  </si>
  <si>
    <t>Metering</t>
  </si>
  <si>
    <t>Regulatory Affairs</t>
  </si>
  <si>
    <t>Safety, Environment &amp; Bus Cont</t>
  </si>
  <si>
    <t>Supply Chain</t>
  </si>
  <si>
    <t>Miscellaneous</t>
  </si>
  <si>
    <t>Total</t>
  </si>
  <si>
    <t>Notes:</t>
  </si>
  <si>
    <t>1   Please provide a breakdown of the major components of each OM&amp;A Program undertaken in each year.  Please ensure that all Programs below the materiality threshold are included in the miscellaneous line.  Add more Programs as required.</t>
  </si>
  <si>
    <t>2   The applicant should group projects appropriately and avoid presentations that result in classification of significant components of the OM&amp;A budget in the miscellaneous category</t>
  </si>
  <si>
    <t>2014 Actuals</t>
  </si>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</sst>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
    <numFmt numFmtId="172" formatCode="_-* #,##0_-;\-* #,##0_-;_-* &quot;-&quot;??_-;_-@_-"/>
    <numFmt numFmtId="173" formatCode="_(* #,##0.0_);_(* \(#,##0.0\);_(* &quot;-&quot;??_);_(@_)"/>
    <numFmt numFmtId="174" formatCode="#,##0.0"/>
    <numFmt numFmtId="175" formatCode="mm/dd/yyyy"/>
    <numFmt numFmtId="176" formatCode="0\-0"/>
    <numFmt numFmtId="177" formatCode="_-* #,##0.0_-;\-* #,##0.0_-;_-* &quot;-&quot;??_-;_-@_-"/>
    <numFmt numFmtId="178" formatCode="_(&quot;$&quot;* #,##0_);_(&quot;$&quot;* \(#,##0\);_(&quot;$&quot;* &quot;-&quot;??_);_(@_)"/>
    <numFmt numFmtId="179" formatCode="_(* #,##0_);_(* \(#,##0\);_(* &quot;-&quot;??_);_(@_)"/>
    <numFmt numFmtId="180" formatCode="##\-#"/>
    <numFmt numFmtId="181" formatCode="&quot;£ &quot;#,##0.00;[Red]\-&quot;£ &quot;#,##0.00"/>
  </numFmts>
  <fonts count="68"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b/>
      <sz val="14"/>
      <name val="Arial"/>
      <family val="2"/>
    </font>
    <font>
      <sz val="10"/>
      <name val="Arial"/>
      <family val="2"/>
    </font>
    <font>
      <b/>
      <i/>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trike/>
      <sz val="10"/>
      <color rgb="FFC00000"/>
      <name val="Arial"/>
      <family val="2"/>
    </font>
    <font>
      <b/>
      <sz val="10"/>
      <color rgb="FFC00000"/>
      <name val="Arial"/>
      <family val="2"/>
    </font>
    <font>
      <strike/>
      <sz val="10"/>
      <color rgb="FFC00000"/>
      <name val="Arial"/>
      <family val="2"/>
    </font>
    <font>
      <sz val="10"/>
      <color rgb="FFC00000"/>
      <name val="Arial"/>
      <family val="2"/>
    </font>
    <font>
      <b/>
      <i/>
      <sz val="9"/>
      <color rgb="FFC00000"/>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3" fontId="21" fillId="0" borderId="0" applyFont="0" applyFill="0" applyBorder="0" applyAlignment="0" applyProtection="0"/>
    <xf numFmtId="44" fontId="21" fillId="0" borderId="0" applyFont="0" applyFill="0" applyBorder="0" applyAlignment="0" applyProtection="0"/>
    <xf numFmtId="0" fontId="21" fillId="0" borderId="0"/>
    <xf numFmtId="173" fontId="21" fillId="0" borderId="0"/>
    <xf numFmtId="173" fontId="21" fillId="0" borderId="0"/>
    <xf numFmtId="173" fontId="21" fillId="0" borderId="0"/>
    <xf numFmtId="173" fontId="21" fillId="0" borderId="0"/>
    <xf numFmtId="174" fontId="21" fillId="0" borderId="0"/>
    <xf numFmtId="174" fontId="21" fillId="0" borderId="0"/>
    <xf numFmtId="174" fontId="21" fillId="0" borderId="0"/>
    <xf numFmtId="174" fontId="21" fillId="0" borderId="0"/>
    <xf numFmtId="173" fontId="21" fillId="0" borderId="0"/>
    <xf numFmtId="173" fontId="21" fillId="0" borderId="0"/>
    <xf numFmtId="173" fontId="21" fillId="0" borderId="0"/>
    <xf numFmtId="173" fontId="21" fillId="0" borderId="0"/>
    <xf numFmtId="175" fontId="21" fillId="0" borderId="0"/>
    <xf numFmtId="175" fontId="21" fillId="0" borderId="0"/>
    <xf numFmtId="175" fontId="21" fillId="0" borderId="0"/>
    <xf numFmtId="175" fontId="21" fillId="0" borderId="0"/>
    <xf numFmtId="176" fontId="21" fillId="0" borderId="0"/>
    <xf numFmtId="176" fontId="21" fillId="0" borderId="0"/>
    <xf numFmtId="176" fontId="21" fillId="0" borderId="0"/>
    <xf numFmtId="176" fontId="21" fillId="0" borderId="0"/>
    <xf numFmtId="175" fontId="21" fillId="0" borderId="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6"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6" fillId="53" borderId="0" applyNumberFormat="0" applyBorder="0" applyAlignment="0" applyProtection="0"/>
    <xf numFmtId="0" fontId="7" fillId="3" borderId="0" applyNumberFormat="0" applyBorder="0" applyAlignment="0" applyProtection="0"/>
    <xf numFmtId="0" fontId="27" fillId="37" borderId="0" applyNumberFormat="0" applyBorder="0" applyAlignment="0" applyProtection="0"/>
    <xf numFmtId="0" fontId="7"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7" fillId="3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6"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30" fillId="54" borderId="20" applyNumberFormat="0" applyAlignment="0" applyProtection="0"/>
    <xf numFmtId="0" fontId="30" fillId="54" borderId="20" applyNumberFormat="0" applyAlignment="0" applyProtection="0"/>
    <xf numFmtId="0" fontId="11" fillId="6"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29" fillId="54" borderId="4" applyNumberFormat="0" applyAlignment="0" applyProtection="0"/>
    <xf numFmtId="0" fontId="30" fillId="54" borderId="20" applyNumberFormat="0" applyAlignment="0" applyProtection="0"/>
    <xf numFmtId="0" fontId="30" fillId="54" borderId="20" applyNumberFormat="0" applyAlignment="0" applyProtection="0"/>
    <xf numFmtId="0" fontId="30" fillId="54" borderId="20" applyNumberFormat="0" applyAlignment="0" applyProtection="0"/>
    <xf numFmtId="0" fontId="13" fillId="7" borderId="7" applyNumberFormat="0" applyAlignment="0" applyProtection="0"/>
    <xf numFmtId="0" fontId="13" fillId="7" borderId="7" applyNumberFormat="0" applyAlignment="0" applyProtection="0"/>
    <xf numFmtId="0" fontId="31" fillId="55" borderId="21" applyNumberFormat="0" applyAlignment="0" applyProtection="0"/>
    <xf numFmtId="41" fontId="21" fillId="0" borderId="0">
      <alignment vertical="center"/>
    </xf>
    <xf numFmtId="41" fontId="21" fillId="0" borderId="0">
      <alignment vertical="center"/>
    </xf>
    <xf numFmtId="41" fontId="21" fillId="0" borderId="0">
      <alignment vertical="center"/>
    </xf>
    <xf numFmtId="168" fontId="21" fillId="0" borderId="0">
      <alignment vertical="center"/>
    </xf>
    <xf numFmtId="168" fontId="21"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1" fillId="0" borderId="0">
      <alignment vertical="center"/>
    </xf>
    <xf numFmtId="41" fontId="21"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1" fillId="0" borderId="0">
      <alignment vertical="center"/>
    </xf>
    <xf numFmtId="41" fontId="21"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lignment vertical="center"/>
    </xf>
    <xf numFmtId="168" fontId="21"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lignment vertical="center"/>
    </xf>
    <xf numFmtId="168" fontId="21" fillId="0" borderId="0">
      <alignment vertical="center"/>
    </xf>
    <xf numFmtId="168" fontId="21" fillId="0" borderId="0">
      <alignment vertical="center"/>
    </xf>
    <xf numFmtId="168" fontId="21"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lignment vertical="center"/>
    </xf>
    <xf numFmtId="41" fontId="21" fillId="0" borderId="0">
      <alignment vertical="center"/>
    </xf>
    <xf numFmtId="168" fontId="21" fillId="0" borderId="0">
      <alignment vertical="center"/>
    </xf>
    <xf numFmtId="168" fontId="21" fillId="0" borderId="0">
      <alignment vertical="center"/>
    </xf>
    <xf numFmtId="168" fontId="32" fillId="0" borderId="0" applyFont="0" applyFill="0" applyBorder="0" applyAlignment="0" applyProtection="0"/>
    <xf numFmtId="168" fontId="32" fillId="0" borderId="0" applyFont="0" applyFill="0" applyBorder="0" applyAlignment="0" applyProtection="0"/>
    <xf numFmtId="168" fontId="21" fillId="0" borderId="0">
      <alignment vertical="center"/>
    </xf>
    <xf numFmtId="168" fontId="21" fillId="0" borderId="0">
      <alignment vertical="center"/>
    </xf>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41" fontId="21" fillId="0" borderId="0">
      <alignment vertical="center"/>
    </xf>
    <xf numFmtId="41" fontId="21" fillId="0" borderId="0">
      <alignment vertical="center"/>
    </xf>
    <xf numFmtId="168" fontId="21" fillId="0" borderId="0">
      <alignment vertical="center"/>
    </xf>
    <xf numFmtId="168" fontId="21" fillId="0" borderId="0">
      <alignment vertical="center"/>
    </xf>
    <xf numFmtId="41" fontId="21" fillId="0" borderId="0">
      <alignment vertical="center"/>
    </xf>
    <xf numFmtId="41" fontId="21" fillId="0" borderId="0">
      <alignment vertical="center"/>
    </xf>
    <xf numFmtId="168" fontId="21" fillId="0" borderId="0">
      <alignment vertical="center"/>
    </xf>
    <xf numFmtId="41" fontId="21" fillId="0" borderId="0">
      <alignment vertical="center"/>
    </xf>
    <xf numFmtId="41" fontId="21" fillId="0" borderId="0">
      <alignment vertical="center"/>
    </xf>
    <xf numFmtId="41" fontId="21" fillId="0" borderId="0">
      <alignment vertical="center"/>
    </xf>
    <xf numFmtId="41" fontId="21" fillId="0" borderId="0">
      <alignment vertical="center"/>
    </xf>
    <xf numFmtId="168" fontId="21" fillId="0" borderId="0">
      <alignment vertical="center"/>
    </xf>
    <xf numFmtId="168" fontId="21" fillId="0" borderId="0">
      <alignment vertical="center"/>
    </xf>
    <xf numFmtId="168" fontId="21" fillId="0" borderId="0">
      <alignment vertical="center"/>
    </xf>
    <xf numFmtId="168" fontId="21" fillId="0" borderId="0">
      <alignment vertical="center"/>
    </xf>
    <xf numFmtId="41" fontId="21" fillId="0" borderId="0">
      <alignment vertical="center"/>
    </xf>
    <xf numFmtId="41" fontId="21" fillId="0" borderId="0">
      <alignment vertical="center"/>
    </xf>
    <xf numFmtId="168" fontId="21" fillId="0" borderId="0">
      <alignment vertical="center"/>
    </xf>
    <xf numFmtId="41" fontId="21" fillId="0" borderId="0">
      <alignment vertical="center"/>
    </xf>
    <xf numFmtId="41" fontId="21" fillId="0" borderId="0">
      <alignment vertical="center"/>
    </xf>
    <xf numFmtId="168" fontId="21" fillId="0" borderId="0">
      <alignment vertical="center"/>
    </xf>
    <xf numFmtId="168" fontId="21" fillId="0" borderId="0">
      <alignment vertical="center"/>
    </xf>
    <xf numFmtId="168" fontId="21" fillId="0" borderId="0">
      <alignment vertical="center"/>
    </xf>
    <xf numFmtId="168" fontId="21" fillId="0" borderId="0">
      <alignment vertical="center"/>
    </xf>
    <xf numFmtId="168" fontId="21" fillId="0" borderId="0">
      <alignment vertical="center"/>
    </xf>
    <xf numFmtId="170" fontId="21" fillId="0" borderId="0">
      <alignment vertical="center"/>
    </xf>
    <xf numFmtId="170" fontId="21"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3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170"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3"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49" fontId="34" fillId="56" borderId="22" applyAlignment="0" applyProtection="0"/>
    <xf numFmtId="43" fontId="32" fillId="0" borderId="0" applyFont="0" applyFill="0" applyBorder="0" applyAlignment="0" applyProtection="0"/>
    <xf numFmtId="49" fontId="34" fillId="56" borderId="22"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3"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24"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4" fillId="56" borderId="22"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3"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lignment vertical="center"/>
    </xf>
    <xf numFmtId="43" fontId="21" fillId="0" borderId="0">
      <alignment vertical="center"/>
    </xf>
    <xf numFmtId="43" fontId="21" fillId="0" borderId="0" applyFont="0" applyFill="0" applyBorder="0" applyAlignment="0" applyProtection="0"/>
    <xf numFmtId="43" fontId="21"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21" fillId="0" borderId="0">
      <alignment vertical="center"/>
    </xf>
    <xf numFmtId="43"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3"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1" fillId="0" borderId="0" applyFont="0" applyFill="0" applyBorder="0" applyAlignment="0" applyProtection="0"/>
    <xf numFmtId="170" fontId="21" fillId="0" borderId="0">
      <alignment vertical="center"/>
    </xf>
    <xf numFmtId="170" fontId="21" fillId="0" borderId="0">
      <alignment vertical="center"/>
    </xf>
    <xf numFmtId="43" fontId="1" fillId="0" borderId="0" applyFont="0" applyFill="0" applyBorder="0" applyAlignment="0" applyProtection="0"/>
    <xf numFmtId="170" fontId="21" fillId="0" borderId="0">
      <alignment vertical="center"/>
    </xf>
    <xf numFmtId="170" fontId="21" fillId="0" borderId="0">
      <alignment vertical="center"/>
    </xf>
    <xf numFmtId="43" fontId="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lignment vertical="center"/>
    </xf>
    <xf numFmtId="170" fontId="33" fillId="0" borderId="0" applyFont="0" applyFill="0" applyBorder="0" applyAlignment="0" applyProtection="0"/>
    <xf numFmtId="170" fontId="21" fillId="0" borderId="0">
      <alignment vertical="center"/>
    </xf>
    <xf numFmtId="170" fontId="21" fillId="0" borderId="0">
      <alignment vertical="center"/>
    </xf>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1" fillId="0" borderId="0">
      <alignment vertical="center"/>
    </xf>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1" fillId="0" borderId="0" applyFont="0" applyFill="0" applyBorder="0" applyAlignment="0" applyProtection="0"/>
    <xf numFmtId="43" fontId="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21" fillId="0" borderId="0">
      <alignment vertical="center"/>
    </xf>
    <xf numFmtId="177" fontId="21" fillId="0" borderId="0" applyFont="0" applyFill="0" applyBorder="0" applyAlignment="0" applyProtection="0"/>
    <xf numFmtId="43" fontId="21" fillId="0" borderId="0">
      <alignment vertical="center"/>
    </xf>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0"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43"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43" fontId="32"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43" fontId="32" fillId="0" borderId="0" applyFont="0" applyFill="0" applyBorder="0" applyAlignment="0" applyProtection="0"/>
    <xf numFmtId="170" fontId="21" fillId="0" borderId="0">
      <alignment vertical="center"/>
    </xf>
    <xf numFmtId="170" fontId="21" fillId="0" borderId="0">
      <alignment vertical="center"/>
    </xf>
    <xf numFmtId="43" fontId="36"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43" fontId="32" fillId="0" borderId="0" applyFont="0" applyFill="0" applyBorder="0" applyAlignment="0" applyProtection="0"/>
    <xf numFmtId="177" fontId="21" fillId="0" borderId="0" applyFont="0" applyFill="0" applyBorder="0" applyAlignment="0" applyProtection="0"/>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170" fontId="21" fillId="0" borderId="0">
      <alignment vertical="center"/>
    </xf>
    <xf numFmtId="43" fontId="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170" fontId="21" fillId="0" borderId="0">
      <alignment vertical="center"/>
    </xf>
    <xf numFmtId="43" fontId="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3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21" fillId="0" borderId="0">
      <alignment vertical="center"/>
    </xf>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2"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170" fontId="21" fillId="0" borderId="0">
      <alignment vertical="center"/>
    </xf>
    <xf numFmtId="166"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70" fontId="35" fillId="0" borderId="0" applyFont="0" applyFill="0" applyBorder="0" applyAlignment="0" applyProtection="0"/>
    <xf numFmtId="170" fontId="21" fillId="0" borderId="0">
      <alignment vertical="center"/>
    </xf>
    <xf numFmtId="170"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lignment vertical="center"/>
    </xf>
    <xf numFmtId="170"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lignment vertical="center"/>
    </xf>
    <xf numFmtId="170"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lignment vertical="center"/>
    </xf>
    <xf numFmtId="170" fontId="21" fillId="0" borderId="0">
      <alignment vertical="center"/>
    </xf>
    <xf numFmtId="166"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3" fontId="23"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3" fontId="23" fillId="0" borderId="0" applyFont="0" applyFill="0" applyBorder="0" applyAlignment="0" applyProtection="0"/>
    <xf numFmtId="170" fontId="23" fillId="0" borderId="0" applyFont="0" applyFill="0" applyBorder="0" applyAlignment="0" applyProtection="0"/>
    <xf numFmtId="170" fontId="32" fillId="0" borderId="0" applyFont="0" applyFill="0" applyBorder="0" applyAlignment="0" applyProtection="0"/>
    <xf numFmtId="170" fontId="21" fillId="0" borderId="0">
      <alignment vertical="center"/>
    </xf>
    <xf numFmtId="170" fontId="21" fillId="0" borderId="0">
      <alignment vertical="center"/>
    </xf>
    <xf numFmtId="170" fontId="23" fillId="0" borderId="0" applyFont="0" applyFill="0" applyBorder="0" applyAlignment="0" applyProtection="0"/>
    <xf numFmtId="170" fontId="21" fillId="0" borderId="0">
      <alignment vertical="center"/>
    </xf>
    <xf numFmtId="170" fontId="32" fillId="0" borderId="0" applyFont="0" applyFill="0" applyBorder="0" applyAlignment="0" applyProtection="0"/>
    <xf numFmtId="170" fontId="23" fillId="0" borderId="0" applyFont="0" applyFill="0" applyBorder="0" applyAlignment="0" applyProtection="0"/>
    <xf numFmtId="170" fontId="32"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2" fillId="0" borderId="0" applyFont="0" applyFill="0" applyBorder="0" applyAlignment="0" applyProtection="0"/>
    <xf numFmtId="170" fontId="23" fillId="0" borderId="0" applyFont="0" applyFill="0" applyBorder="0" applyAlignment="0" applyProtection="0"/>
    <xf numFmtId="170" fontId="2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35" fillId="0" borderId="0" applyFont="0" applyFill="0" applyBorder="0" applyAlignment="0" applyProtection="0"/>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35" fillId="0" borderId="0" applyFont="0" applyFill="0" applyBorder="0" applyAlignment="0" applyProtection="0"/>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66" fontId="21" fillId="0" borderId="0" applyFont="0" applyFill="0" applyBorder="0" applyAlignment="0" applyProtection="0"/>
    <xf numFmtId="43" fontId="21" fillId="0" borderId="0">
      <alignment vertical="center"/>
    </xf>
    <xf numFmtId="43" fontId="21" fillId="0" borderId="0">
      <alignment vertical="center"/>
    </xf>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21" fillId="0" borderId="0">
      <alignment vertical="center"/>
    </xf>
    <xf numFmtId="43"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66" fontId="21" fillId="0" borderId="0" applyFont="0" applyFill="0" applyBorder="0" applyAlignment="0" applyProtection="0"/>
    <xf numFmtId="43" fontId="21" fillId="0" borderId="0">
      <alignment vertical="center"/>
    </xf>
    <xf numFmtId="43" fontId="21" fillId="0" borderId="0">
      <alignment vertical="center"/>
    </xf>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170" fontId="33"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170" fontId="33"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43" fontId="21" fillId="0" borderId="0">
      <alignment vertical="center"/>
    </xf>
    <xf numFmtId="170" fontId="35" fillId="0" borderId="0" applyFont="0" applyFill="0" applyBorder="0" applyAlignment="0" applyProtection="0"/>
    <xf numFmtId="170" fontId="21" fillId="0" borderId="0">
      <alignment vertical="center"/>
    </xf>
    <xf numFmtId="170" fontId="21" fillId="0" borderId="0">
      <alignment vertical="center"/>
    </xf>
    <xf numFmtId="43" fontId="21" fillId="0" borderId="0">
      <alignment vertical="center"/>
    </xf>
    <xf numFmtId="170" fontId="21" fillId="0" borderId="0" applyFont="0" applyFill="0" applyBorder="0" applyAlignment="0" applyProtection="0"/>
    <xf numFmtId="170" fontId="33"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170" fontId="21" fillId="0" borderId="0" applyFont="0" applyFill="0" applyBorder="0" applyAlignment="0" applyProtection="0"/>
    <xf numFmtId="170" fontId="33" fillId="0" borderId="0" applyFont="0" applyFill="0" applyBorder="0" applyAlignment="0" applyProtection="0"/>
    <xf numFmtId="43" fontId="21" fillId="0" borderId="0">
      <alignment vertical="center"/>
    </xf>
    <xf numFmtId="170" fontId="35" fillId="0" borderId="0" applyFont="0" applyFill="0" applyBorder="0" applyAlignment="0" applyProtection="0"/>
    <xf numFmtId="43" fontId="21" fillId="0" borderId="0">
      <alignment vertical="center"/>
    </xf>
    <xf numFmtId="170" fontId="21" fillId="0" borderId="0" applyFont="0" applyFill="0" applyBorder="0" applyAlignment="0" applyProtection="0"/>
    <xf numFmtId="43" fontId="21" fillId="0" borderId="0">
      <alignment vertical="center"/>
    </xf>
    <xf numFmtId="170" fontId="3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33" fillId="0" borderId="0" applyFont="0" applyFill="0" applyBorder="0" applyAlignment="0" applyProtection="0"/>
    <xf numFmtId="43" fontId="21" fillId="0" borderId="0">
      <alignment vertical="center"/>
    </xf>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21"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24"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170" fontId="21" fillId="0" borderId="0" applyFont="0" applyFill="0" applyBorder="0" applyAlignment="0" applyProtection="0"/>
    <xf numFmtId="170"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1" fillId="0" borderId="0" applyFont="0" applyFill="0" applyBorder="0" applyAlignment="0" applyProtection="0"/>
    <xf numFmtId="43"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1" fillId="0" borderId="0" applyFont="0" applyFill="0" applyBorder="0" applyAlignment="0" applyProtection="0"/>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32" fillId="0" borderId="0" applyFont="0" applyFill="0" applyBorder="0" applyAlignment="0" applyProtection="0"/>
    <xf numFmtId="170" fontId="21"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170" fontId="32" fillId="0" borderId="0" applyFont="0" applyFill="0" applyBorder="0" applyAlignment="0" applyProtection="0"/>
    <xf numFmtId="170" fontId="21" fillId="0" borderId="0" applyFont="0" applyFill="0" applyBorder="0" applyAlignment="0" applyProtection="0"/>
    <xf numFmtId="170" fontId="33" fillId="0" borderId="0" applyFont="0" applyFill="0" applyBorder="0" applyAlignment="0" applyProtection="0"/>
    <xf numFmtId="170" fontId="32" fillId="0" borderId="0" applyFont="0" applyFill="0" applyBorder="0" applyAlignment="0" applyProtection="0"/>
    <xf numFmtId="170" fontId="3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lignment vertical="center"/>
    </xf>
    <xf numFmtId="43" fontId="21" fillId="0" borderId="0">
      <alignment vertical="center"/>
    </xf>
    <xf numFmtId="170" fontId="21" fillId="0" borderId="0">
      <alignment vertical="center"/>
    </xf>
    <xf numFmtId="170" fontId="21" fillId="0" borderId="0">
      <alignment vertical="center"/>
    </xf>
    <xf numFmtId="170" fontId="21" fillId="0" borderId="0">
      <alignment vertical="center"/>
    </xf>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170" fontId="21" fillId="0" borderId="0">
      <alignment vertical="center"/>
    </xf>
    <xf numFmtId="170" fontId="21" fillId="0" borderId="0" applyFont="0" applyFill="0" applyBorder="0" applyAlignment="0" applyProtection="0"/>
    <xf numFmtId="170" fontId="21" fillId="0" borderId="0" applyFont="0" applyFill="0" applyBorder="0" applyAlignment="0" applyProtection="0"/>
    <xf numFmtId="43" fontId="21" fillId="0" borderId="0">
      <alignment vertical="center"/>
    </xf>
    <xf numFmtId="43" fontId="21" fillId="0" borderId="0">
      <alignment vertical="center"/>
    </xf>
    <xf numFmtId="43" fontId="21" fillId="0" borderId="0">
      <alignment vertical="center"/>
    </xf>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42" fontId="21" fillId="0" borderId="0">
      <alignment vertical="center"/>
    </xf>
    <xf numFmtId="42" fontId="21" fillId="0" borderId="0">
      <alignment vertical="center"/>
    </xf>
    <xf numFmtId="42"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42" fontId="21" fillId="0" borderId="0">
      <alignment vertical="center"/>
    </xf>
    <xf numFmtId="42"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42" fontId="21" fillId="0" borderId="0">
      <alignment vertical="center"/>
    </xf>
    <xf numFmtId="42" fontId="21" fillId="0" borderId="0">
      <alignment vertical="center"/>
    </xf>
    <xf numFmtId="42" fontId="21" fillId="0" borderId="0">
      <alignment vertical="center"/>
    </xf>
    <xf numFmtId="42" fontId="21" fillId="0" borderId="0">
      <alignment vertical="center"/>
    </xf>
    <xf numFmtId="42" fontId="21" fillId="0" borderId="0">
      <alignment vertical="center"/>
    </xf>
    <xf numFmtId="167" fontId="21" fillId="0" borderId="0">
      <alignment vertical="center"/>
    </xf>
    <xf numFmtId="167" fontId="21" fillId="0" borderId="0">
      <alignment vertical="center"/>
    </xf>
    <xf numFmtId="42" fontId="21" fillId="0" borderId="0">
      <alignment vertical="center"/>
    </xf>
    <xf numFmtId="42" fontId="21" fillId="0" borderId="0">
      <alignment vertical="center"/>
    </xf>
    <xf numFmtId="167" fontId="21" fillId="0" borderId="0">
      <alignment vertical="center"/>
    </xf>
    <xf numFmtId="167" fontId="21" fillId="0" borderId="0">
      <alignment vertical="center"/>
    </xf>
    <xf numFmtId="42" fontId="21" fillId="0" borderId="0">
      <alignment vertical="center"/>
    </xf>
    <xf numFmtId="167" fontId="21" fillId="0" borderId="0">
      <alignment vertical="center"/>
    </xf>
    <xf numFmtId="167" fontId="21" fillId="0" borderId="0">
      <alignment vertical="center"/>
    </xf>
    <xf numFmtId="167" fontId="21" fillId="0" borderId="0">
      <alignment vertical="center"/>
    </xf>
    <xf numFmtId="42" fontId="21" fillId="0" borderId="0">
      <alignment vertical="center"/>
    </xf>
    <xf numFmtId="42" fontId="21" fillId="0" borderId="0">
      <alignment vertical="center"/>
    </xf>
    <xf numFmtId="167" fontId="21" fillId="0" borderId="0">
      <alignment vertical="center"/>
    </xf>
    <xf numFmtId="167" fontId="21" fillId="0" borderId="0">
      <alignment vertical="center"/>
    </xf>
    <xf numFmtId="42" fontId="21" fillId="0" borderId="0">
      <alignment vertical="center"/>
    </xf>
    <xf numFmtId="42"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167" fontId="21" fillId="0" borderId="0">
      <alignment vertical="center"/>
    </xf>
    <xf numFmtId="169"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4" fontId="21" fillId="0" borderId="0">
      <alignment vertical="center"/>
    </xf>
    <xf numFmtId="44" fontId="21" fillId="0" borderId="0">
      <alignment vertical="center"/>
    </xf>
    <xf numFmtId="165"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44" fontId="21" fillId="0" borderId="0">
      <alignment vertical="center"/>
    </xf>
    <xf numFmtId="44" fontId="21" fillId="0" borderId="0">
      <alignment vertical="center"/>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79"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lignment vertical="center"/>
    </xf>
    <xf numFmtId="169" fontId="2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8"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5" fontId="21" fillId="0" borderId="0" applyFont="0" applyFill="0" applyBorder="0" applyAlignment="0" applyProtection="0"/>
    <xf numFmtId="44" fontId="21" fillId="0" borderId="0">
      <alignment vertical="center"/>
    </xf>
    <xf numFmtId="44" fontId="21" fillId="0" borderId="0">
      <alignment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lignment vertical="center"/>
    </xf>
    <xf numFmtId="44" fontId="1" fillId="0" borderId="0" applyFont="0" applyFill="0" applyBorder="0" applyAlignment="0" applyProtection="0"/>
    <xf numFmtId="44" fontId="21" fillId="0" borderId="0" applyFont="0" applyFill="0" applyBorder="0" applyAlignment="0" applyProtection="0"/>
    <xf numFmtId="44" fontId="21"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lignment vertical="center"/>
    </xf>
    <xf numFmtId="165" fontId="21" fillId="0" borderId="0" applyFont="0" applyFill="0" applyBorder="0" applyAlignment="0" applyProtection="0"/>
    <xf numFmtId="44" fontId="21" fillId="0" borderId="0">
      <alignment vertical="center"/>
    </xf>
    <xf numFmtId="44" fontId="21" fillId="0" borderId="0">
      <alignment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lignment vertical="center"/>
    </xf>
    <xf numFmtId="169" fontId="21" fillId="0" borderId="0">
      <alignment vertical="center"/>
    </xf>
    <xf numFmtId="165" fontId="21" fillId="0" borderId="0" applyFont="0" applyFill="0" applyBorder="0" applyAlignment="0" applyProtection="0"/>
    <xf numFmtId="44" fontId="21" fillId="0" borderId="0">
      <alignment vertical="center"/>
    </xf>
    <xf numFmtId="44" fontId="21" fillId="0" borderId="0">
      <alignment vertical="center"/>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169" fontId="21" fillId="0" borderId="0">
      <alignment vertical="center"/>
    </xf>
    <xf numFmtId="44" fontId="21" fillId="0" borderId="0">
      <alignment vertical="center"/>
    </xf>
    <xf numFmtId="169"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169"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169" fontId="21" fillId="0" borderId="0">
      <alignment vertical="center"/>
    </xf>
    <xf numFmtId="44" fontId="21" fillId="0" borderId="0">
      <alignment vertical="center"/>
    </xf>
    <xf numFmtId="44" fontId="21" fillId="0" borderId="0">
      <alignment vertical="center"/>
    </xf>
    <xf numFmtId="44" fontId="21" fillId="0" borderId="0">
      <alignment vertical="center"/>
    </xf>
    <xf numFmtId="44" fontId="21" fillId="0" borderId="0">
      <alignment vertical="center"/>
    </xf>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4" fontId="21" fillId="0" borderId="0" applyFont="0" applyFill="0" applyBorder="0" applyAlignment="0" applyProtection="0"/>
    <xf numFmtId="15" fontId="21" fillId="0" borderId="0"/>
    <xf numFmtId="15" fontId="21" fillId="0" borderId="0"/>
    <xf numFmtId="15" fontId="21" fillId="0" borderId="0"/>
    <xf numFmtId="15" fontId="21" fillId="0" borderId="0"/>
    <xf numFmtId="15" fontId="21" fillId="0" borderId="0"/>
    <xf numFmtId="15" fontId="21" fillId="0" borderId="0"/>
    <xf numFmtId="15" fontId="21" fillId="0" borderId="0"/>
    <xf numFmtId="14" fontId="21" fillId="0" borderId="0" applyFont="0" applyFill="0" applyBorder="0" applyAlignment="0" applyProtection="0"/>
    <xf numFmtId="15" fontId="21" fillId="0" borderId="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6" fillId="2" borderId="0" applyNumberFormat="0" applyBorder="0" applyAlignment="0" applyProtection="0"/>
    <xf numFmtId="0" fontId="38" fillId="38" borderId="0" applyNumberFormat="0" applyBorder="0" applyAlignment="0" applyProtection="0"/>
    <xf numFmtId="0" fontId="6" fillId="2"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2" borderId="0" applyNumberFormat="0" applyBorder="0" applyAlignment="0" applyProtection="0"/>
    <xf numFmtId="0" fontId="39" fillId="3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38" borderId="0" applyNumberFormat="0" applyBorder="0" applyAlignment="0" applyProtection="0"/>
    <xf numFmtId="38" fontId="19" fillId="56" borderId="0" applyNumberFormat="0" applyBorder="0" applyAlignment="0" applyProtection="0"/>
    <xf numFmtId="0" fontId="3" fillId="0" borderId="1"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3" fillId="0" borderId="1"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23" applyNumberFormat="0" applyFill="0" applyAlignment="0" applyProtection="0"/>
    <xf numFmtId="0" fontId="4" fillId="0" borderId="2"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 fillId="0" borderId="2"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2" fillId="0" borderId="24" applyNumberFormat="0" applyFill="0" applyAlignment="0" applyProtection="0"/>
    <xf numFmtId="0" fontId="43" fillId="0" borderId="24" applyNumberFormat="0" applyFill="0" applyAlignment="0" applyProtection="0"/>
    <xf numFmtId="0" fontId="5" fillId="0" borderId="3"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5" fillId="0" borderId="3"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5" fillId="0" borderId="25"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10" fontId="19" fillId="57" borderId="16" applyNumberFormat="0" applyBorder="0" applyAlignment="0" applyProtection="0"/>
    <xf numFmtId="0" fontId="9" fillId="5" borderId="4" applyNumberFormat="0" applyAlignment="0" applyProtection="0"/>
    <xf numFmtId="0" fontId="47" fillId="41" borderId="20" applyNumberFormat="0" applyAlignment="0" applyProtection="0"/>
    <xf numFmtId="0" fontId="47" fillId="41" borderId="20" applyNumberFormat="0" applyAlignment="0" applyProtection="0"/>
    <xf numFmtId="0" fontId="47" fillId="41" borderId="20" applyNumberFormat="0" applyAlignment="0" applyProtection="0"/>
    <xf numFmtId="0" fontId="9" fillId="5" borderId="4" applyNumberFormat="0" applyAlignment="0" applyProtection="0"/>
    <xf numFmtId="0" fontId="48" fillId="41" borderId="4" applyNumberFormat="0" applyAlignment="0" applyProtection="0"/>
    <xf numFmtId="0" fontId="48" fillId="41" borderId="4" applyNumberFormat="0" applyAlignment="0" applyProtection="0"/>
    <xf numFmtId="0" fontId="48" fillId="41" borderId="4" applyNumberFormat="0" applyAlignment="0" applyProtection="0"/>
    <xf numFmtId="0" fontId="48" fillId="41" borderId="4" applyNumberFormat="0" applyAlignment="0" applyProtection="0"/>
    <xf numFmtId="0" fontId="47" fillId="41" borderId="20" applyNumberFormat="0" applyAlignment="0" applyProtection="0"/>
    <xf numFmtId="0" fontId="47" fillId="41" borderId="20" applyNumberFormat="0" applyAlignment="0" applyProtection="0"/>
    <xf numFmtId="0" fontId="47" fillId="41" borderId="20" applyNumberFormat="0" applyAlignment="0" applyProtection="0"/>
    <xf numFmtId="0" fontId="12" fillId="0" borderId="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12" fillId="0" borderId="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50" fillId="0" borderId="26" applyNumberFormat="0" applyFill="0" applyAlignment="0" applyProtection="0"/>
    <xf numFmtId="180" fontId="21" fillId="0" borderId="0"/>
    <xf numFmtId="180" fontId="21" fillId="0" borderId="0"/>
    <xf numFmtId="180" fontId="21" fillId="0" borderId="0"/>
    <xf numFmtId="180" fontId="21" fillId="0" borderId="0"/>
    <xf numFmtId="179" fontId="21" fillId="0" borderId="0"/>
    <xf numFmtId="179" fontId="21" fillId="0" borderId="0"/>
    <xf numFmtId="179" fontId="21" fillId="0" borderId="0"/>
    <xf numFmtId="179" fontId="21" fillId="0" borderId="0"/>
    <xf numFmtId="180" fontId="21" fillId="0" borderId="0"/>
    <xf numFmtId="180" fontId="21" fillId="0" borderId="0"/>
    <xf numFmtId="180" fontId="21" fillId="0" borderId="0"/>
    <xf numFmtId="180" fontId="21" fillId="0" borderId="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58" borderId="0" applyNumberFormat="0" applyBorder="0" applyAlignment="0" applyProtection="0"/>
    <xf numFmtId="181" fontId="21" fillId="0" borderId="0"/>
    <xf numFmtId="181" fontId="21" fillId="0" borderId="0"/>
    <xf numFmtId="181" fontId="21" fillId="0" borderId="0"/>
    <xf numFmtId="181"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32" fillId="0" borderId="0"/>
    <xf numFmtId="0" fontId="21" fillId="0" borderId="0"/>
    <xf numFmtId="0" fontId="21" fillId="0" borderId="0"/>
    <xf numFmtId="0" fontId="21" fillId="0" borderId="0"/>
    <xf numFmtId="0" fontId="1"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1" fillId="0" borderId="0"/>
    <xf numFmtId="0" fontId="21" fillId="0" borderId="0">
      <alignment vertical="center"/>
    </xf>
    <xf numFmtId="0" fontId="21" fillId="0" borderId="0">
      <alignment vertical="center"/>
    </xf>
    <xf numFmtId="0" fontId="1" fillId="0" borderId="0"/>
    <xf numFmtId="0" fontId="21" fillId="0" borderId="0"/>
    <xf numFmtId="0" fontId="21" fillId="0" borderId="0"/>
    <xf numFmtId="0" fontId="21" fillId="0" borderId="0"/>
    <xf numFmtId="0" fontId="32" fillId="0" borderId="0"/>
    <xf numFmtId="0" fontId="21" fillId="0" borderId="0"/>
    <xf numFmtId="0" fontId="1" fillId="0" borderId="0"/>
    <xf numFmtId="0" fontId="1" fillId="0" borderId="0"/>
    <xf numFmtId="0" fontId="35" fillId="0" borderId="0"/>
    <xf numFmtId="0" fontId="21" fillId="0" borderId="0">
      <alignment vertical="center"/>
    </xf>
    <xf numFmtId="0" fontId="21" fillId="0" borderId="0">
      <alignment vertical="center"/>
    </xf>
    <xf numFmtId="0" fontId="1" fillId="0" borderId="0"/>
    <xf numFmtId="0" fontId="35" fillId="0" borderId="0"/>
    <xf numFmtId="0" fontId="1" fillId="0" borderId="0"/>
    <xf numFmtId="0" fontId="1" fillId="0" borderId="0"/>
    <xf numFmtId="0" fontId="1"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23"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21" fillId="0" borderId="0"/>
    <xf numFmtId="0" fontId="21" fillId="0" borderId="0"/>
    <xf numFmtId="0" fontId="32" fillId="0" borderId="0"/>
    <xf numFmtId="0" fontId="32" fillId="0" borderId="0"/>
    <xf numFmtId="0" fontId="32" fillId="0" borderId="0"/>
    <xf numFmtId="0" fontId="23" fillId="0" borderId="0"/>
    <xf numFmtId="0" fontId="21" fillId="0" borderId="0"/>
    <xf numFmtId="0" fontId="21" fillId="0" borderId="0"/>
    <xf numFmtId="0" fontId="32" fillId="0" borderId="0"/>
    <xf numFmtId="0" fontId="21" fillId="0" borderId="0">
      <alignment vertical="center"/>
    </xf>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32" fillId="0" borderId="0"/>
    <xf numFmtId="0" fontId="21" fillId="0" borderId="0"/>
    <xf numFmtId="0" fontId="21" fillId="0" borderId="0"/>
    <xf numFmtId="0" fontId="32" fillId="0" borderId="0"/>
    <xf numFmtId="0" fontId="32" fillId="0" borderId="0"/>
    <xf numFmtId="0" fontId="21" fillId="0" borderId="0"/>
    <xf numFmtId="0" fontId="32" fillId="0" borderId="0"/>
    <xf numFmtId="0" fontId="32" fillId="0" borderId="0"/>
    <xf numFmtId="0" fontId="32" fillId="0" borderId="0"/>
    <xf numFmtId="0" fontId="32" fillId="0" borderId="0"/>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35"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alignment vertical="center"/>
    </xf>
    <xf numFmtId="0" fontId="21" fillId="0" borderId="0"/>
    <xf numFmtId="0" fontId="21" fillId="0" borderId="0"/>
    <xf numFmtId="0" fontId="21" fillId="0" borderId="0">
      <alignment vertical="center"/>
    </xf>
    <xf numFmtId="0" fontId="23" fillId="0" borderId="0"/>
    <xf numFmtId="0" fontId="21" fillId="0" borderId="0">
      <alignment vertical="center"/>
    </xf>
    <xf numFmtId="0" fontId="21" fillId="0" borderId="0">
      <alignment vertical="center"/>
    </xf>
    <xf numFmtId="0" fontId="23" fillId="0" borderId="0"/>
    <xf numFmtId="0" fontId="21" fillId="0" borderId="0"/>
    <xf numFmtId="0" fontId="32" fillId="0" borderId="0"/>
    <xf numFmtId="0" fontId="21" fillId="0" borderId="0"/>
    <xf numFmtId="0" fontId="23" fillId="0" borderId="0"/>
    <xf numFmtId="0" fontId="21" fillId="0" borderId="0"/>
    <xf numFmtId="0" fontId="2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2" fillId="0" borderId="0"/>
    <xf numFmtId="0" fontId="21" fillId="0" borderId="0"/>
    <xf numFmtId="0" fontId="21" fillId="0" borderId="0"/>
    <xf numFmtId="0" fontId="32"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21" fillId="0" borderId="0"/>
    <xf numFmtId="0" fontId="33" fillId="0" borderId="0"/>
    <xf numFmtId="0" fontId="21" fillId="0" borderId="0"/>
    <xf numFmtId="0" fontId="21" fillId="0" borderId="0"/>
    <xf numFmtId="0" fontId="33" fillId="0" borderId="0"/>
    <xf numFmtId="0" fontId="33" fillId="0" borderId="0"/>
    <xf numFmtId="0" fontId="33" fillId="0" borderId="0"/>
    <xf numFmtId="0" fontId="33" fillId="0" borderId="0"/>
    <xf numFmtId="0" fontId="33" fillId="0" borderId="0"/>
    <xf numFmtId="0" fontId="21"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32" fillId="0" borderId="0"/>
    <xf numFmtId="0" fontId="23" fillId="0" borderId="0"/>
    <xf numFmtId="0" fontId="21" fillId="0" borderId="0">
      <alignment vertical="center"/>
    </xf>
    <xf numFmtId="0" fontId="53" fillId="0" borderId="0">
      <alignment vertical="top"/>
    </xf>
    <xf numFmtId="0" fontId="21" fillId="0" borderId="0">
      <alignment vertical="center"/>
    </xf>
    <xf numFmtId="0" fontId="23" fillId="0" borderId="0"/>
    <xf numFmtId="0" fontId="23"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33" fillId="0" borderId="0"/>
    <xf numFmtId="0" fontId="23" fillId="0" borderId="0"/>
    <xf numFmtId="0" fontId="33" fillId="0" borderId="0"/>
    <xf numFmtId="0" fontId="21" fillId="0" borderId="0">
      <alignment vertical="center"/>
    </xf>
    <xf numFmtId="0" fontId="33" fillId="0" borderId="0"/>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alignment vertical="center"/>
    </xf>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32"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3"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1" fillId="0" borderId="0"/>
    <xf numFmtId="0" fontId="23" fillId="0" borderId="0"/>
    <xf numFmtId="0" fontId="21"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3" fillId="0" borderId="0"/>
    <xf numFmtId="0" fontId="21" fillId="0" borderId="0">
      <alignment vertical="center"/>
    </xf>
    <xf numFmtId="0" fontId="21" fillId="0" borderId="0">
      <alignment vertical="center"/>
    </xf>
    <xf numFmtId="0" fontId="21" fillId="0" borderId="0"/>
    <xf numFmtId="0" fontId="2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1" fillId="0" borderId="0"/>
    <xf numFmtId="0" fontId="23" fillId="0" borderId="0"/>
    <xf numFmtId="0" fontId="21"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xf numFmtId="0" fontId="21" fillId="0" borderId="0"/>
    <xf numFmtId="0" fontId="23" fillId="0" borderId="0"/>
    <xf numFmtId="0" fontId="21" fillId="0" borderId="0"/>
    <xf numFmtId="0" fontId="21" fillId="0" borderId="0"/>
    <xf numFmtId="0" fontId="23" fillId="0" borderId="0"/>
    <xf numFmtId="0" fontId="21" fillId="0" borderId="0">
      <alignment vertical="center"/>
    </xf>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1" fillId="0" borderId="0"/>
    <xf numFmtId="0" fontId="21" fillId="0" borderId="0"/>
    <xf numFmtId="0" fontId="33" fillId="0" borderId="0"/>
    <xf numFmtId="0" fontId="23" fillId="0" borderId="0"/>
    <xf numFmtId="0" fontId="32" fillId="0" borderId="0"/>
    <xf numFmtId="0" fontId="33"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6" fillId="59" borderId="27"/>
    <xf numFmtId="0" fontId="21" fillId="0" borderId="0"/>
    <xf numFmtId="0" fontId="21" fillId="0" borderId="0"/>
    <xf numFmtId="0" fontId="36" fillId="59" borderId="27"/>
    <xf numFmtId="0" fontId="23" fillId="0" borderId="0"/>
    <xf numFmtId="0" fontId="32" fillId="0" borderId="0"/>
    <xf numFmtId="0" fontId="23" fillId="0" borderId="0"/>
    <xf numFmtId="0" fontId="21" fillId="0" borderId="0">
      <alignment vertical="center"/>
    </xf>
    <xf numFmtId="0" fontId="21" fillId="0" borderId="0">
      <alignment vertical="center"/>
    </xf>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xf numFmtId="0" fontId="21" fillId="0" borderId="0">
      <alignment vertical="center"/>
    </xf>
    <xf numFmtId="0" fontId="1" fillId="0" borderId="0"/>
    <xf numFmtId="0" fontId="21" fillId="0" borderId="0">
      <alignment vertical="center"/>
    </xf>
    <xf numFmtId="0" fontId="1" fillId="0" borderId="0"/>
    <xf numFmtId="0" fontId="21" fillId="0" borderId="0">
      <alignment vertical="center"/>
    </xf>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23" fillId="0" borderId="0"/>
    <xf numFmtId="0" fontId="23" fillId="0" borderId="0"/>
    <xf numFmtId="0" fontId="21"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32" fillId="0" borderId="0"/>
    <xf numFmtId="0" fontId="23" fillId="0" borderId="0"/>
    <xf numFmtId="0" fontId="23" fillId="0" borderId="0"/>
    <xf numFmtId="0" fontId="23" fillId="0" borderId="0"/>
    <xf numFmtId="0" fontId="35" fillId="0" borderId="0"/>
    <xf numFmtId="0" fontId="21" fillId="0" borderId="0">
      <alignment vertical="center"/>
    </xf>
    <xf numFmtId="0" fontId="21" fillId="0" borderId="0">
      <alignment vertical="center"/>
    </xf>
    <xf numFmtId="0" fontId="23" fillId="0" borderId="0"/>
    <xf numFmtId="0" fontId="21" fillId="0" borderId="0">
      <alignment vertical="center"/>
    </xf>
    <xf numFmtId="0" fontId="21" fillId="0" borderId="0"/>
    <xf numFmtId="0" fontId="21" fillId="0" borderId="0"/>
    <xf numFmtId="0" fontId="21" fillId="0" borderId="0">
      <alignment vertical="center"/>
    </xf>
    <xf numFmtId="0" fontId="23" fillId="0" borderId="0"/>
    <xf numFmtId="0" fontId="21" fillId="0" borderId="0"/>
    <xf numFmtId="0" fontId="21" fillId="0" borderId="0"/>
    <xf numFmtId="0" fontId="23" fillId="0" borderId="0"/>
    <xf numFmtId="0" fontId="21" fillId="0" borderId="0"/>
    <xf numFmtId="0" fontId="21" fillId="0" borderId="0"/>
    <xf numFmtId="0" fontId="53" fillId="0" borderId="0">
      <alignment vertical="top"/>
    </xf>
    <xf numFmtId="0" fontId="33"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3" fillId="0" borderId="0"/>
    <xf numFmtId="0" fontId="35"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1" fillId="0" borderId="0">
      <alignment vertical="center"/>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1" fillId="0" borderId="0"/>
    <xf numFmtId="0" fontId="21"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6" fillId="59" borderId="27"/>
    <xf numFmtId="0" fontId="21" fillId="0" borderId="0"/>
    <xf numFmtId="0" fontId="23" fillId="0" borderId="0"/>
    <xf numFmtId="0" fontId="23" fillId="0" borderId="0"/>
    <xf numFmtId="0" fontId="21" fillId="0" borderId="0">
      <alignment vertical="center"/>
    </xf>
    <xf numFmtId="0" fontId="21" fillId="0" borderId="0">
      <alignment vertical="center"/>
    </xf>
    <xf numFmtId="0" fontId="23" fillId="0" borderId="0"/>
    <xf numFmtId="0" fontId="23" fillId="0" borderId="0"/>
    <xf numFmtId="0" fontId="21" fillId="0" borderId="0">
      <alignment vertical="center"/>
    </xf>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1" fillId="0" borderId="0">
      <alignment vertical="center"/>
    </xf>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xf numFmtId="0" fontId="21" fillId="0" borderId="0">
      <alignment vertical="center"/>
    </xf>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1" fillId="0" borderId="0"/>
    <xf numFmtId="0" fontId="21" fillId="0" borderId="0"/>
    <xf numFmtId="0" fontId="23" fillId="0" borderId="0"/>
    <xf numFmtId="0" fontId="23"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3" fillId="0" borderId="0"/>
    <xf numFmtId="0" fontId="21" fillId="0" borderId="0">
      <alignment vertical="center"/>
    </xf>
    <xf numFmtId="0" fontId="23" fillId="0" borderId="0"/>
    <xf numFmtId="0" fontId="23" fillId="0" borderId="0"/>
    <xf numFmtId="0" fontId="21" fillId="0" borderId="0">
      <alignment vertical="center"/>
    </xf>
    <xf numFmtId="0" fontId="1" fillId="0" borderId="0"/>
    <xf numFmtId="0" fontId="32"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1" fillId="0" borderId="0"/>
    <xf numFmtId="0" fontId="23" fillId="0" borderId="0"/>
    <xf numFmtId="0" fontId="23" fillId="0" borderId="0"/>
    <xf numFmtId="0" fontId="21"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3" fillId="0" borderId="0"/>
    <xf numFmtId="0" fontId="23" fillId="0" borderId="0"/>
    <xf numFmtId="0" fontId="21" fillId="0" borderId="0"/>
    <xf numFmtId="0" fontId="1" fillId="0" borderId="0"/>
    <xf numFmtId="0" fontId="23"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3"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1" fillId="0" borderId="0"/>
    <xf numFmtId="0" fontId="21" fillId="0" borderId="0"/>
    <xf numFmtId="0" fontId="23"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3" fillId="0" borderId="0"/>
    <xf numFmtId="0" fontId="1" fillId="0" borderId="0"/>
    <xf numFmtId="0" fontId="1" fillId="0" borderId="0"/>
    <xf numFmtId="0" fontId="1" fillId="0" borderId="0"/>
    <xf numFmtId="0" fontId="21" fillId="0" borderId="0"/>
    <xf numFmtId="0" fontId="1" fillId="0" borderId="0"/>
    <xf numFmtId="0" fontId="23" fillId="0" borderId="0"/>
    <xf numFmtId="0" fontId="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alignment vertical="center"/>
    </xf>
    <xf numFmtId="0" fontId="21"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3" fillId="0" borderId="0"/>
    <xf numFmtId="0" fontId="1" fillId="0" borderId="0"/>
    <xf numFmtId="0" fontId="1" fillId="0" borderId="0"/>
    <xf numFmtId="0" fontId="1" fillId="0" borderId="0"/>
    <xf numFmtId="0" fontId="21" fillId="0" borderId="0"/>
    <xf numFmtId="0" fontId="1" fillId="0" borderId="0"/>
    <xf numFmtId="0" fontId="23" fillId="0" borderId="0"/>
    <xf numFmtId="0" fontId="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21" fillId="0" borderId="0">
      <alignment vertical="center"/>
    </xf>
    <xf numFmtId="0" fontId="21" fillId="0" borderId="0">
      <alignment vertical="center"/>
    </xf>
    <xf numFmtId="0" fontId="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33" fillId="0" borderId="0"/>
    <xf numFmtId="0" fontId="1" fillId="0" borderId="0"/>
    <xf numFmtId="0" fontId="1" fillId="0" borderId="0"/>
    <xf numFmtId="0" fontId="1" fillId="0" borderId="0"/>
    <xf numFmtId="0" fontId="1" fillId="0" borderId="0"/>
    <xf numFmtId="0" fontId="23"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23" fillId="0" borderId="0"/>
    <xf numFmtId="0" fontId="21" fillId="0" borderId="0">
      <alignment vertical="center"/>
    </xf>
    <xf numFmtId="0" fontId="1" fillId="0" borderId="0"/>
    <xf numFmtId="0" fontId="23" fillId="0" borderId="0"/>
    <xf numFmtId="0" fontId="23" fillId="0" borderId="0"/>
    <xf numFmtId="0" fontId="23"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1" fillId="0" borderId="0"/>
    <xf numFmtId="0" fontId="2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33" fillId="0" borderId="0"/>
    <xf numFmtId="0" fontId="21" fillId="0" borderId="0">
      <alignment vertical="center"/>
    </xf>
    <xf numFmtId="0" fontId="21" fillId="0" borderId="0">
      <alignment vertical="center"/>
    </xf>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33"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32" fillId="0" borderId="0"/>
    <xf numFmtId="0" fontId="21" fillId="0" borderId="0">
      <alignment vertical="center"/>
    </xf>
    <xf numFmtId="0" fontId="21" fillId="0" borderId="0">
      <alignment vertical="center"/>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32"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32" fillId="0" borderId="0"/>
    <xf numFmtId="0" fontId="2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32" fillId="0" borderId="0"/>
    <xf numFmtId="0" fontId="32"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3" fillId="0" borderId="0"/>
    <xf numFmtId="0" fontId="23"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alignment vertical="center"/>
    </xf>
    <xf numFmtId="0" fontId="23"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3" fillId="0" borderId="0"/>
    <xf numFmtId="0" fontId="21" fillId="0" borderId="0">
      <alignment vertical="center"/>
    </xf>
    <xf numFmtId="0" fontId="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xf numFmtId="0" fontId="21" fillId="0" borderId="0"/>
    <xf numFmtId="0" fontId="21"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32" fillId="0" borderId="0"/>
    <xf numFmtId="0" fontId="21" fillId="0" borderId="0">
      <alignment vertical="center"/>
    </xf>
    <xf numFmtId="0" fontId="21" fillId="0" borderId="0"/>
    <xf numFmtId="0" fontId="21" fillId="0" borderId="0"/>
    <xf numFmtId="0" fontId="21" fillId="0" borderId="0"/>
    <xf numFmtId="0" fontId="21" fillId="0" borderId="0"/>
    <xf numFmtId="0" fontId="23" fillId="0" borderId="0"/>
    <xf numFmtId="0" fontId="21" fillId="0" borderId="0">
      <alignment vertical="center"/>
    </xf>
    <xf numFmtId="0" fontId="21" fillId="0" borderId="0"/>
    <xf numFmtId="0" fontId="23" fillId="0" borderId="0"/>
    <xf numFmtId="0" fontId="32" fillId="0" borderId="0"/>
    <xf numFmtId="0" fontId="21" fillId="0" borderId="0"/>
    <xf numFmtId="0" fontId="23" fillId="0" borderId="0"/>
    <xf numFmtId="0" fontId="21" fillId="0" borderId="0"/>
    <xf numFmtId="0" fontId="23" fillId="0" borderId="0"/>
    <xf numFmtId="0" fontId="23" fillId="0" borderId="0"/>
    <xf numFmtId="0" fontId="23"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1" fillId="0" borderId="0"/>
    <xf numFmtId="0" fontId="21" fillId="0" borderId="0">
      <alignment vertical="center"/>
    </xf>
    <xf numFmtId="0" fontId="21" fillId="0" borderId="0"/>
    <xf numFmtId="0" fontId="21" fillId="0" borderId="0"/>
    <xf numFmtId="0" fontId="21" fillId="0" borderId="0"/>
    <xf numFmtId="0" fontId="21" fillId="0" borderId="0"/>
    <xf numFmtId="0" fontId="32"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32" fillId="0" borderId="0"/>
    <xf numFmtId="0" fontId="21" fillId="0" borderId="0">
      <alignment vertical="center"/>
    </xf>
    <xf numFmtId="0" fontId="21" fillId="0" borderId="0"/>
    <xf numFmtId="0" fontId="21" fillId="0" borderId="0"/>
    <xf numFmtId="0" fontId="32"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1" fillId="60" borderId="28" applyNumberFormat="0" applyFont="0" applyAlignment="0" applyProtection="0"/>
    <xf numFmtId="0" fontId="21" fillId="60" borderId="28" applyNumberFormat="0" applyFont="0" applyAlignment="0" applyProtection="0"/>
    <xf numFmtId="0" fontId="21" fillId="60" borderId="2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1" fillId="60" borderId="2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21" fillId="60" borderId="28" applyNumberFormat="0" applyFont="0" applyAlignment="0" applyProtection="0"/>
    <xf numFmtId="0" fontId="21" fillId="60" borderId="28" applyNumberFormat="0" applyFont="0" applyAlignment="0" applyProtection="0"/>
    <xf numFmtId="0" fontId="21" fillId="60" borderId="28" applyNumberFormat="0" applyFont="0" applyAlignment="0" applyProtection="0"/>
    <xf numFmtId="0" fontId="10" fillId="6" borderId="5" applyNumberFormat="0" applyAlignment="0" applyProtection="0"/>
    <xf numFmtId="0" fontId="54" fillId="54" borderId="29" applyNumberFormat="0" applyAlignment="0" applyProtection="0"/>
    <xf numFmtId="0" fontId="54" fillId="54" borderId="29" applyNumberFormat="0" applyAlignment="0" applyProtection="0"/>
    <xf numFmtId="0" fontId="54" fillId="54" borderId="29" applyNumberFormat="0" applyAlignment="0" applyProtection="0"/>
    <xf numFmtId="0" fontId="10" fillId="6"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5" fillId="54" borderId="5" applyNumberFormat="0" applyAlignment="0" applyProtection="0"/>
    <xf numFmtId="0" fontId="54" fillId="54" borderId="29" applyNumberFormat="0" applyAlignment="0" applyProtection="0"/>
    <xf numFmtId="0" fontId="54" fillId="54" borderId="29" applyNumberFormat="0" applyAlignment="0" applyProtection="0"/>
    <xf numFmtId="0" fontId="54" fillId="54" borderId="29" applyNumberFormat="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1" fillId="0" borderId="0" applyFont="0" applyFill="0" applyBorder="0" applyAlignment="0" applyProtection="0"/>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21" fillId="0" borderId="0">
      <alignment vertical="center"/>
    </xf>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21"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lignment vertical="center"/>
    </xf>
    <xf numFmtId="9" fontId="1" fillId="0" borderId="0" applyFont="0" applyFill="0" applyBorder="0" applyAlignment="0" applyProtection="0"/>
    <xf numFmtId="9" fontId="2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9" fontId="21" fillId="0" borderId="0">
      <alignment vertical="center"/>
    </xf>
    <xf numFmtId="0" fontId="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16" fillId="0" borderId="9"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cellStyleXfs>
  <cellXfs count="49">
    <xf numFmtId="0" fontId="0" fillId="0" borderId="0" xfId="0"/>
    <xf numFmtId="0" fontId="18" fillId="0" borderId="0" xfId="0" applyFont="1"/>
    <xf numFmtId="0" fontId="19" fillId="0" borderId="0" xfId="0" applyFont="1" applyAlignment="1">
      <alignment horizontal="right" vertical="top"/>
    </xf>
    <xf numFmtId="0" fontId="19" fillId="33" borderId="10" xfId="0" applyFont="1" applyFill="1" applyBorder="1" applyAlignment="1">
      <alignment horizontal="right" vertical="top"/>
    </xf>
    <xf numFmtId="0" fontId="19" fillId="33" borderId="0" xfId="0" applyFont="1" applyFill="1" applyAlignment="1">
      <alignment horizontal="right" vertical="top"/>
    </xf>
    <xf numFmtId="0" fontId="20" fillId="0" borderId="0" xfId="0" applyFont="1" applyAlignment="1"/>
    <xf numFmtId="0" fontId="18" fillId="0" borderId="11" xfId="0" applyFont="1" applyFill="1" applyBorder="1"/>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34" borderId="12" xfId="0" applyFont="1" applyFill="1" applyBorder="1" applyAlignment="1">
      <alignment horizontal="center" vertical="top" wrapText="1"/>
    </xf>
    <xf numFmtId="3" fontId="0" fillId="0" borderId="15" xfId="0" applyNumberFormat="1" applyFill="1" applyBorder="1"/>
    <xf numFmtId="3" fontId="0" fillId="0" borderId="15" xfId="2" applyNumberFormat="1" applyFont="1" applyFill="1" applyBorder="1"/>
    <xf numFmtId="3" fontId="0" fillId="35" borderId="16" xfId="2" applyNumberFormat="1" applyFont="1" applyFill="1" applyBorder="1"/>
    <xf numFmtId="0" fontId="18" fillId="33" borderId="17" xfId="0" applyFont="1" applyFill="1" applyBorder="1" applyAlignment="1">
      <alignment wrapText="1"/>
    </xf>
    <xf numFmtId="171" fontId="0" fillId="33" borderId="16" xfId="0" applyNumberFormat="1" applyFill="1" applyBorder="1"/>
    <xf numFmtId="171" fontId="0" fillId="33" borderId="16" xfId="2" applyNumberFormat="1" applyFont="1" applyFill="1" applyBorder="1"/>
    <xf numFmtId="171" fontId="0" fillId="35" borderId="16" xfId="2" applyNumberFormat="1" applyFont="1" applyFill="1" applyBorder="1"/>
    <xf numFmtId="171" fontId="0" fillId="35" borderId="18" xfId="2" applyNumberFormat="1" applyFont="1" applyFill="1" applyBorder="1"/>
    <xf numFmtId="3" fontId="18" fillId="0" borderId="19" xfId="0" applyNumberFormat="1" applyFont="1" applyFill="1" applyBorder="1"/>
    <xf numFmtId="171" fontId="18" fillId="0" borderId="19" xfId="0" applyNumberFormat="1" applyFont="1" applyFill="1" applyBorder="1"/>
    <xf numFmtId="172" fontId="0" fillId="0" borderId="0" xfId="1" applyNumberFormat="1" applyFont="1"/>
    <xf numFmtId="0" fontId="22" fillId="0" borderId="0" xfId="0" applyFont="1" applyAlignment="1">
      <alignment horizontal="left" vertical="top"/>
    </xf>
    <xf numFmtId="0" fontId="21" fillId="0" borderId="0" xfId="0" applyFont="1"/>
    <xf numFmtId="0" fontId="20" fillId="0" borderId="0" xfId="0" applyFont="1" applyAlignment="1">
      <alignment horizontal="center" vertical="top"/>
    </xf>
    <xf numFmtId="0" fontId="0" fillId="0" borderId="0" xfId="0" applyAlignment="1">
      <alignment horizontal="left" wrapText="1"/>
    </xf>
    <xf numFmtId="0" fontId="21" fillId="0" borderId="0" xfId="0" applyFont="1" applyAlignment="1">
      <alignment horizontal="left" vertical="top" wrapText="1"/>
    </xf>
    <xf numFmtId="0" fontId="63"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3" fillId="34" borderId="12" xfId="0" applyFont="1" applyFill="1" applyBorder="1" applyAlignment="1">
      <alignment horizontal="center" vertical="top" wrapText="1"/>
    </xf>
    <xf numFmtId="0" fontId="64" fillId="34" borderId="12" xfId="0" applyFont="1" applyFill="1" applyBorder="1" applyAlignment="1">
      <alignment horizontal="center" vertical="top" wrapText="1"/>
    </xf>
    <xf numFmtId="3" fontId="65" fillId="0" borderId="15" xfId="2" applyNumberFormat="1" applyFont="1" applyFill="1" applyBorder="1"/>
    <xf numFmtId="3" fontId="66" fillId="0" borderId="15" xfId="2" applyNumberFormat="1" applyFont="1" applyFill="1" applyBorder="1"/>
    <xf numFmtId="171" fontId="65" fillId="33" borderId="16" xfId="2" applyNumberFormat="1" applyFont="1" applyFill="1" applyBorder="1"/>
    <xf numFmtId="171" fontId="66" fillId="33" borderId="16" xfId="2" applyNumberFormat="1" applyFont="1" applyFill="1" applyBorder="1"/>
    <xf numFmtId="171" fontId="63" fillId="0" borderId="19" xfId="0" applyNumberFormat="1" applyFont="1" applyFill="1" applyBorder="1"/>
    <xf numFmtId="171" fontId="64" fillId="0" borderId="19" xfId="0" applyNumberFormat="1" applyFont="1" applyFill="1" applyBorder="1"/>
    <xf numFmtId="0" fontId="67" fillId="0" borderId="14" xfId="3" applyFont="1" applyFill="1" applyBorder="1" applyAlignment="1">
      <alignment vertical="center" wrapText="1"/>
    </xf>
    <xf numFmtId="0" fontId="63" fillId="0" borderId="13" xfId="0" applyFont="1" applyFill="1" applyBorder="1" applyAlignment="1">
      <alignment horizontal="center" vertical="center" wrapText="1"/>
    </xf>
    <xf numFmtId="0" fontId="64" fillId="0" borderId="13" xfId="0" applyFont="1" applyFill="1" applyBorder="1" applyAlignment="1">
      <alignment horizontal="center" vertical="center" wrapText="1"/>
    </xf>
    <xf numFmtId="3" fontId="66" fillId="35" borderId="16" xfId="2" applyNumberFormat="1" applyFont="1" applyFill="1" applyBorder="1"/>
    <xf numFmtId="171" fontId="65" fillId="35" borderId="16" xfId="2" applyNumberFormat="1" applyFont="1" applyFill="1" applyBorder="1"/>
    <xf numFmtId="171" fontId="66" fillId="35" borderId="16" xfId="2" applyNumberFormat="1" applyFont="1" applyFill="1" applyBorder="1"/>
    <xf numFmtId="171" fontId="65" fillId="35" borderId="18" xfId="2" applyNumberFormat="1" applyFont="1" applyFill="1" applyBorder="1"/>
    <xf numFmtId="171" fontId="66" fillId="35" borderId="18" xfId="2" applyNumberFormat="1" applyFont="1" applyFill="1" applyBorder="1"/>
    <xf numFmtId="0" fontId="18" fillId="0" borderId="0" xfId="0" applyFont="1" applyAlignment="1">
      <alignment horizontal="left" wrapText="1"/>
    </xf>
    <xf numFmtId="0" fontId="61" fillId="33" borderId="0" xfId="0" applyFont="1" applyFill="1" applyAlignment="1">
      <alignment horizontal="center" vertical="top" wrapText="1"/>
    </xf>
    <xf numFmtId="0" fontId="20" fillId="0" borderId="0" xfId="0" applyFont="1" applyAlignment="1">
      <alignment horizontal="center" vertical="top"/>
    </xf>
    <xf numFmtId="0" fontId="0" fillId="0" borderId="0" xfId="0" applyAlignment="1">
      <alignment horizontal="left" wrapText="1"/>
    </xf>
    <xf numFmtId="0" fontId="21" fillId="0" borderId="0" xfId="0" applyFont="1" applyAlignment="1">
      <alignment horizontal="left" vertical="top" wrapText="1"/>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44"/>
  <sheetViews>
    <sheetView showGridLines="0" tabSelected="1" view="pageBreakPreview" topLeftCell="A6" zoomScale="93" zoomScaleNormal="100" zoomScaleSheetLayoutView="93" workbookViewId="0">
      <pane xSplit="1" ySplit="9" topLeftCell="B15" activePane="bottomRight" state="frozen"/>
      <selection activeCell="A6" sqref="A6"/>
      <selection pane="topRight" activeCell="B6" sqref="B6"/>
      <selection pane="bottomLeft" activeCell="A15" sqref="A15"/>
      <selection pane="bottomRight" activeCell="E7" sqref="E7"/>
    </sheetView>
  </sheetViews>
  <sheetFormatPr defaultRowHeight="12.75" x14ac:dyDescent="0.2"/>
  <cols>
    <col min="1" max="1" width="30.28515625" customWidth="1"/>
    <col min="2" max="2" width="15" customWidth="1"/>
    <col min="3" max="3" width="16.28515625" customWidth="1"/>
    <col min="4" max="8" width="12.7109375" customWidth="1"/>
    <col min="9" max="10" width="18.7109375" customWidth="1"/>
    <col min="11" max="11" width="22.7109375" customWidth="1"/>
    <col min="12" max="15" width="11.7109375" bestFit="1" customWidth="1"/>
    <col min="16" max="16" width="21.140625" customWidth="1"/>
  </cols>
  <sheetData>
    <row r="1" spans="1:15" x14ac:dyDescent="0.2">
      <c r="I1" s="1" t="s">
        <v>0</v>
      </c>
      <c r="J1" s="1"/>
      <c r="K1" s="2" t="str">
        <f>EBNUMBER</f>
        <v>EB-2015-0004</v>
      </c>
    </row>
    <row r="2" spans="1:15" x14ac:dyDescent="0.2">
      <c r="I2" s="1" t="s">
        <v>1</v>
      </c>
      <c r="J2" s="1"/>
      <c r="K2" s="3" t="s">
        <v>2</v>
      </c>
    </row>
    <row r="3" spans="1:15" x14ac:dyDescent="0.2">
      <c r="I3" s="1" t="s">
        <v>3</v>
      </c>
      <c r="J3" s="1"/>
      <c r="K3" s="3">
        <v>1</v>
      </c>
    </row>
    <row r="4" spans="1:15" x14ac:dyDescent="0.2">
      <c r="I4" s="1" t="s">
        <v>4</v>
      </c>
      <c r="J4" s="1"/>
      <c r="K4" s="3">
        <v>3</v>
      </c>
    </row>
    <row r="5" spans="1:15" x14ac:dyDescent="0.2">
      <c r="I5" s="1" t="s">
        <v>5</v>
      </c>
      <c r="J5" s="1"/>
      <c r="K5" s="4">
        <v>1</v>
      </c>
    </row>
    <row r="6" spans="1:15" x14ac:dyDescent="0.2">
      <c r="I6" s="1"/>
      <c r="J6" s="1"/>
      <c r="K6" s="2"/>
    </row>
    <row r="7" spans="1:15" x14ac:dyDescent="0.2">
      <c r="I7" s="1" t="s">
        <v>6</v>
      </c>
      <c r="J7" s="1"/>
      <c r="K7" s="45" t="s">
        <v>31</v>
      </c>
    </row>
    <row r="8" spans="1:15" x14ac:dyDescent="0.2">
      <c r="K8" s="45"/>
    </row>
    <row r="9" spans="1:15" ht="18" x14ac:dyDescent="0.25">
      <c r="A9" s="46" t="s">
        <v>7</v>
      </c>
      <c r="B9" s="46"/>
      <c r="C9" s="46"/>
      <c r="D9" s="46"/>
      <c r="E9" s="46"/>
      <c r="F9" s="46"/>
      <c r="G9" s="46"/>
      <c r="H9" s="46"/>
      <c r="I9" s="46"/>
      <c r="J9" s="23"/>
      <c r="K9" s="5"/>
    </row>
    <row r="10" spans="1:15" ht="18" x14ac:dyDescent="0.25">
      <c r="A10" s="46" t="s">
        <v>8</v>
      </c>
      <c r="B10" s="46"/>
      <c r="C10" s="46"/>
      <c r="D10" s="46"/>
      <c r="E10" s="46"/>
      <c r="F10" s="46"/>
      <c r="G10" s="46"/>
      <c r="H10" s="46"/>
      <c r="I10" s="46"/>
      <c r="J10" s="23"/>
      <c r="K10" s="5"/>
    </row>
    <row r="12" spans="1:15" ht="13.5" thickBot="1" x14ac:dyDescent="0.25">
      <c r="A12" s="47"/>
      <c r="B12" s="47"/>
      <c r="C12" s="47"/>
      <c r="D12" s="47"/>
      <c r="E12" s="47"/>
      <c r="F12" s="47"/>
      <c r="G12" s="47"/>
      <c r="H12" s="47"/>
      <c r="I12" s="47"/>
      <c r="J12" s="24"/>
    </row>
    <row r="13" spans="1:15" ht="51.75" thickBot="1" x14ac:dyDescent="0.25">
      <c r="A13" s="6" t="s">
        <v>9</v>
      </c>
      <c r="B13" s="7" t="str">
        <f>"Last Rebasing Year (" &amp; RebaseYear &amp; " Board-Approved)"</f>
        <v>Last Rebasing Year (2012 Board-Approved)</v>
      </c>
      <c r="C13" s="7" t="str">
        <f>"Last Rebasing Year (" &amp; RebaseYear &amp; " Actuals)"</f>
        <v>Last Rebasing Year (2012 Actuals)</v>
      </c>
      <c r="D13" s="7" t="str">
        <f>BridgeYear -2 &amp; " Actuals"</f>
        <v>2013 Actuals</v>
      </c>
      <c r="E13" s="26" t="str">
        <f>BridgeYear -1 &amp; " Q2 Forecast"</f>
        <v>2014 Q2 Forecast</v>
      </c>
      <c r="F13" s="27" t="s">
        <v>30</v>
      </c>
      <c r="G13" s="7" t="str">
        <f>BridgeYear &amp; " Bridge Year"</f>
        <v>2015 Bridge Year</v>
      </c>
      <c r="H13" s="8" t="str">
        <f>TestYear &amp; " Test Year"</f>
        <v>2016 Test Year</v>
      </c>
      <c r="I13" s="37" t="str">
        <f>"Variance (Test Year vs. " &amp; E13 &amp;")"</f>
        <v>Variance (Test Year vs. 2014 Q2 Forecast)</v>
      </c>
      <c r="J13" s="38" t="str">
        <f>"Variance (Test Year vs. " &amp; F13 &amp;")"</f>
        <v>Variance (Test Year vs. 2014 Actuals)</v>
      </c>
      <c r="K13" s="8" t="str">
        <f>"Variance (Test Year vs. " &amp; B13</f>
        <v>Variance (Test Year vs. Last Rebasing Year (2012 Board-Approved)</v>
      </c>
      <c r="L13" s="8">
        <v>2017</v>
      </c>
      <c r="M13" s="8">
        <v>2018</v>
      </c>
      <c r="N13" s="8">
        <v>2019</v>
      </c>
      <c r="O13" s="8">
        <v>2020</v>
      </c>
    </row>
    <row r="14" spans="1:15" ht="13.5" thickBot="1" x14ac:dyDescent="0.25">
      <c r="A14" s="36" t="s">
        <v>10</v>
      </c>
      <c r="B14" s="9"/>
      <c r="C14" s="9"/>
      <c r="D14" s="9"/>
      <c r="E14" s="28"/>
      <c r="F14" s="29"/>
      <c r="G14" s="9"/>
      <c r="H14" s="9"/>
      <c r="I14" s="29"/>
      <c r="J14" s="29"/>
      <c r="K14" s="9"/>
      <c r="L14" s="9"/>
      <c r="M14" s="9"/>
      <c r="N14" s="9"/>
      <c r="O14" s="9"/>
    </row>
    <row r="15" spans="1:15" ht="37.5" customHeight="1" x14ac:dyDescent="0.2">
      <c r="B15" s="10"/>
      <c r="C15" s="11"/>
      <c r="D15" s="11"/>
      <c r="E15" s="30"/>
      <c r="F15" s="31"/>
      <c r="G15" s="11"/>
      <c r="H15" s="11"/>
      <c r="I15" s="39"/>
      <c r="J15" s="39"/>
      <c r="K15" s="12"/>
      <c r="L15" s="11"/>
      <c r="M15" s="11"/>
      <c r="N15" s="11"/>
      <c r="O15" s="11"/>
    </row>
    <row r="16" spans="1:15" x14ac:dyDescent="0.2">
      <c r="A16" s="13" t="s">
        <v>11</v>
      </c>
      <c r="B16" s="14"/>
      <c r="C16" s="15">
        <v>2892674.14</v>
      </c>
      <c r="D16" s="15">
        <v>4068200.42</v>
      </c>
      <c r="E16" s="32">
        <v>3642237.58</v>
      </c>
      <c r="F16" s="33">
        <v>3687149.01</v>
      </c>
      <c r="G16" s="15">
        <v>3543340.62</v>
      </c>
      <c r="H16" s="15">
        <v>4059282.29</v>
      </c>
      <c r="I16" s="40">
        <f>H16-E16</f>
        <v>417044.70999999996</v>
      </c>
      <c r="J16" s="41">
        <f>H16-F16</f>
        <v>372133.28000000026</v>
      </c>
      <c r="K16" s="16">
        <f t="shared" ref="K16:K31" si="0">H16-B16</f>
        <v>4059282.29</v>
      </c>
      <c r="L16" s="15"/>
      <c r="M16" s="15"/>
      <c r="N16" s="15"/>
      <c r="O16" s="15"/>
    </row>
    <row r="17" spans="1:15" x14ac:dyDescent="0.2">
      <c r="A17" s="13" t="s">
        <v>12</v>
      </c>
      <c r="B17" s="14"/>
      <c r="C17" s="15">
        <v>6056030.21</v>
      </c>
      <c r="D17" s="15">
        <v>6575377.79</v>
      </c>
      <c r="E17" s="32">
        <v>5420095.8200000003</v>
      </c>
      <c r="F17" s="33">
        <v>7346978.9600000018</v>
      </c>
      <c r="G17" s="15">
        <v>5015523.8099999996</v>
      </c>
      <c r="H17" s="15">
        <v>4993414.8099999996</v>
      </c>
      <c r="I17" s="40">
        <f t="shared" ref="I17:I30" si="1">H17-E17</f>
        <v>-426681.01000000071</v>
      </c>
      <c r="J17" s="41">
        <f t="shared" ref="J17:J30" si="2">H17-F17</f>
        <v>-2353564.1500000022</v>
      </c>
      <c r="K17" s="16">
        <f t="shared" si="0"/>
        <v>4993414.8099999996</v>
      </c>
      <c r="L17" s="15"/>
      <c r="M17" s="15"/>
      <c r="N17" s="15"/>
      <c r="O17" s="15"/>
    </row>
    <row r="18" spans="1:15" ht="25.5" x14ac:dyDescent="0.2">
      <c r="A18" s="13" t="s">
        <v>13</v>
      </c>
      <c r="B18" s="14"/>
      <c r="C18" s="15">
        <v>7716111.8099999996</v>
      </c>
      <c r="D18" s="15">
        <v>7573676.6299999999</v>
      </c>
      <c r="E18" s="32">
        <v>8087780.04</v>
      </c>
      <c r="F18" s="33">
        <v>7338195.0699999966</v>
      </c>
      <c r="G18" s="15">
        <v>8785231.4800000004</v>
      </c>
      <c r="H18" s="15">
        <v>9084616.5800000001</v>
      </c>
      <c r="I18" s="40">
        <f t="shared" si="1"/>
        <v>996836.54</v>
      </c>
      <c r="J18" s="41">
        <f t="shared" si="2"/>
        <v>1746421.5100000035</v>
      </c>
      <c r="K18" s="16">
        <f t="shared" si="0"/>
        <v>9084616.5800000001</v>
      </c>
      <c r="L18" s="15"/>
      <c r="M18" s="15"/>
      <c r="N18" s="15"/>
      <c r="O18" s="15"/>
    </row>
    <row r="19" spans="1:15" x14ac:dyDescent="0.2">
      <c r="A19" s="13" t="s">
        <v>14</v>
      </c>
      <c r="B19" s="14"/>
      <c r="C19" s="15">
        <v>8058099.8300000001</v>
      </c>
      <c r="D19" s="15">
        <v>8320361.9699999997</v>
      </c>
      <c r="E19" s="32">
        <v>10170188.35</v>
      </c>
      <c r="F19" s="33">
        <v>10130624.289999999</v>
      </c>
      <c r="G19" s="15">
        <v>10333938.67</v>
      </c>
      <c r="H19" s="15">
        <v>10414125.18</v>
      </c>
      <c r="I19" s="40">
        <f t="shared" si="1"/>
        <v>243936.83000000007</v>
      </c>
      <c r="J19" s="41">
        <f t="shared" si="2"/>
        <v>283500.8900000006</v>
      </c>
      <c r="K19" s="16">
        <f t="shared" si="0"/>
        <v>10414125.18</v>
      </c>
      <c r="L19" s="15"/>
      <c r="M19" s="15"/>
      <c r="N19" s="15"/>
      <c r="O19" s="15"/>
    </row>
    <row r="20" spans="1:15" x14ac:dyDescent="0.2">
      <c r="A20" s="13" t="s">
        <v>15</v>
      </c>
      <c r="B20" s="14"/>
      <c r="C20" s="15">
        <v>15768787.289999999</v>
      </c>
      <c r="D20" s="15">
        <v>16091210.4</v>
      </c>
      <c r="E20" s="32">
        <v>17449017.73</v>
      </c>
      <c r="F20" s="33">
        <v>17701237.19000002</v>
      </c>
      <c r="G20" s="15">
        <v>18705565.34</v>
      </c>
      <c r="H20" s="15">
        <v>19404972.379999999</v>
      </c>
      <c r="I20" s="40">
        <f t="shared" si="1"/>
        <v>1955954.6499999985</v>
      </c>
      <c r="J20" s="41">
        <f t="shared" si="2"/>
        <v>1703735.189999979</v>
      </c>
      <c r="K20" s="16">
        <f t="shared" si="0"/>
        <v>19404972.379999999</v>
      </c>
      <c r="L20" s="15"/>
      <c r="M20" s="15"/>
      <c r="N20" s="15"/>
      <c r="O20" s="15"/>
    </row>
    <row r="21" spans="1:15" x14ac:dyDescent="0.2">
      <c r="A21" s="13" t="s">
        <v>16</v>
      </c>
      <c r="B21" s="14"/>
      <c r="C21" s="15">
        <v>6090199.5800000001</v>
      </c>
      <c r="D21" s="15">
        <v>6019357.0899999999</v>
      </c>
      <c r="E21" s="32">
        <v>6829935.8300000001</v>
      </c>
      <c r="F21" s="33">
        <v>6596099.6699999981</v>
      </c>
      <c r="G21" s="15">
        <v>7585804.6100000003</v>
      </c>
      <c r="H21" s="15">
        <v>8159989.2400000002</v>
      </c>
      <c r="I21" s="40">
        <f t="shared" si="1"/>
        <v>1330053.4100000001</v>
      </c>
      <c r="J21" s="41">
        <f t="shared" si="2"/>
        <v>1563889.5700000022</v>
      </c>
      <c r="K21" s="16">
        <f t="shared" si="0"/>
        <v>8159989.2400000002</v>
      </c>
      <c r="L21" s="15"/>
      <c r="M21" s="15"/>
      <c r="N21" s="15"/>
      <c r="O21" s="15"/>
    </row>
    <row r="22" spans="1:15" x14ac:dyDescent="0.2">
      <c r="A22" s="13" t="s">
        <v>17</v>
      </c>
      <c r="B22" s="14"/>
      <c r="C22" s="15">
        <v>5518925.7599999998</v>
      </c>
      <c r="D22" s="15">
        <v>5656075.21</v>
      </c>
      <c r="E22" s="32">
        <v>5794363.9199999999</v>
      </c>
      <c r="F22" s="33">
        <v>5763265.5300000003</v>
      </c>
      <c r="G22" s="15">
        <v>6027819.4199999999</v>
      </c>
      <c r="H22" s="15">
        <v>6108573.0300000003</v>
      </c>
      <c r="I22" s="40">
        <f t="shared" si="1"/>
        <v>314209.11000000034</v>
      </c>
      <c r="J22" s="41">
        <f t="shared" si="2"/>
        <v>345307.5</v>
      </c>
      <c r="K22" s="16">
        <f t="shared" si="0"/>
        <v>6108573.0300000003</v>
      </c>
      <c r="L22" s="15"/>
      <c r="M22" s="15"/>
      <c r="N22" s="15"/>
      <c r="O22" s="15"/>
    </row>
    <row r="23" spans="1:15" x14ac:dyDescent="0.2">
      <c r="A23" s="13" t="s">
        <v>18</v>
      </c>
      <c r="B23" s="14"/>
      <c r="C23" s="15">
        <v>4074221.84</v>
      </c>
      <c r="D23" s="15">
        <v>3983781.85</v>
      </c>
      <c r="E23" s="32">
        <v>4332691.38</v>
      </c>
      <c r="F23" s="33">
        <v>3985949.149999999</v>
      </c>
      <c r="G23" s="15">
        <v>4517543.96</v>
      </c>
      <c r="H23" s="15">
        <v>4759915.3600000003</v>
      </c>
      <c r="I23" s="40">
        <f t="shared" si="1"/>
        <v>427223.98000000045</v>
      </c>
      <c r="J23" s="41">
        <f t="shared" si="2"/>
        <v>773966.21000000136</v>
      </c>
      <c r="K23" s="16">
        <f t="shared" si="0"/>
        <v>4759915.3600000003</v>
      </c>
      <c r="L23" s="15"/>
      <c r="M23" s="15"/>
      <c r="N23" s="15"/>
      <c r="O23" s="15"/>
    </row>
    <row r="24" spans="1:15" x14ac:dyDescent="0.2">
      <c r="A24" s="13" t="s">
        <v>19</v>
      </c>
      <c r="B24" s="14"/>
      <c r="C24" s="15">
        <v>3283629.79</v>
      </c>
      <c r="D24" s="15">
        <v>3500016.01</v>
      </c>
      <c r="E24" s="32">
        <v>3857908.37</v>
      </c>
      <c r="F24" s="33">
        <v>3501646.2900000014</v>
      </c>
      <c r="G24" s="15">
        <v>3945646.13</v>
      </c>
      <c r="H24" s="15">
        <v>4093085.13</v>
      </c>
      <c r="I24" s="40">
        <f t="shared" si="1"/>
        <v>235176.75999999978</v>
      </c>
      <c r="J24" s="41">
        <f t="shared" si="2"/>
        <v>591438.83999999845</v>
      </c>
      <c r="K24" s="16">
        <f t="shared" si="0"/>
        <v>4093085.13</v>
      </c>
      <c r="L24" s="15"/>
      <c r="M24" s="15"/>
      <c r="N24" s="15"/>
      <c r="O24" s="15"/>
    </row>
    <row r="25" spans="1:15" ht="11.25" customHeight="1" x14ac:dyDescent="0.2">
      <c r="A25" s="13" t="s">
        <v>20</v>
      </c>
      <c r="B25" s="14"/>
      <c r="C25" s="15">
        <v>6342124.54</v>
      </c>
      <c r="D25" s="15">
        <v>6658679.1100000003</v>
      </c>
      <c r="E25" s="32">
        <v>7179256.2999999998</v>
      </c>
      <c r="F25" s="33">
        <v>7103232.1500000032</v>
      </c>
      <c r="G25" s="15">
        <v>7060151.5199999996</v>
      </c>
      <c r="H25" s="15">
        <v>7616377.71</v>
      </c>
      <c r="I25" s="40">
        <f t="shared" si="1"/>
        <v>437121.41000000015</v>
      </c>
      <c r="J25" s="41">
        <f t="shared" si="2"/>
        <v>513145.5599999968</v>
      </c>
      <c r="K25" s="16">
        <f t="shared" si="0"/>
        <v>7616377.71</v>
      </c>
      <c r="L25" s="15"/>
      <c r="M25" s="15"/>
      <c r="N25" s="15"/>
      <c r="O25" s="15"/>
    </row>
    <row r="26" spans="1:15" x14ac:dyDescent="0.2">
      <c r="A26" s="13" t="s">
        <v>21</v>
      </c>
      <c r="B26" s="14"/>
      <c r="C26" s="15">
        <v>2384793.2599999998</v>
      </c>
      <c r="D26" s="15">
        <v>2327872.75</v>
      </c>
      <c r="E26" s="32">
        <v>2355504.59</v>
      </c>
      <c r="F26" s="33">
        <v>2395500.6899999995</v>
      </c>
      <c r="G26" s="15">
        <v>2423903.09</v>
      </c>
      <c r="H26" s="15">
        <v>2532030.2999999998</v>
      </c>
      <c r="I26" s="40">
        <f t="shared" si="1"/>
        <v>176525.70999999996</v>
      </c>
      <c r="J26" s="41">
        <f t="shared" si="2"/>
        <v>136529.61000000034</v>
      </c>
      <c r="K26" s="16">
        <f t="shared" si="0"/>
        <v>2532030.2999999998</v>
      </c>
      <c r="L26" s="15"/>
      <c r="M26" s="15"/>
      <c r="N26" s="15"/>
      <c r="O26" s="15"/>
    </row>
    <row r="27" spans="1:15" x14ac:dyDescent="0.2">
      <c r="A27" s="13" t="s">
        <v>22</v>
      </c>
      <c r="B27" s="14"/>
      <c r="C27" s="15">
        <v>1930843.88</v>
      </c>
      <c r="D27" s="15">
        <v>1967874.91</v>
      </c>
      <c r="E27" s="32">
        <v>2340939.7200000002</v>
      </c>
      <c r="F27" s="33">
        <v>2045914.66</v>
      </c>
      <c r="G27" s="15">
        <v>2505096.41</v>
      </c>
      <c r="H27" s="15">
        <v>2580683.84</v>
      </c>
      <c r="I27" s="40">
        <f t="shared" si="1"/>
        <v>239744.11999999965</v>
      </c>
      <c r="J27" s="41">
        <f t="shared" si="2"/>
        <v>534769.17999999993</v>
      </c>
      <c r="K27" s="16">
        <f t="shared" si="0"/>
        <v>2580683.84</v>
      </c>
      <c r="L27" s="15"/>
      <c r="M27" s="15"/>
      <c r="N27" s="15"/>
      <c r="O27" s="15"/>
    </row>
    <row r="28" spans="1:15" ht="12.75" customHeight="1" x14ac:dyDescent="0.2">
      <c r="A28" s="13" t="s">
        <v>23</v>
      </c>
      <c r="B28" s="14"/>
      <c r="C28" s="15">
        <v>1853905.09</v>
      </c>
      <c r="D28" s="15">
        <v>2334563.5299999998</v>
      </c>
      <c r="E28" s="32">
        <v>2116845.44</v>
      </c>
      <c r="F28" s="33">
        <v>2129184.59</v>
      </c>
      <c r="G28" s="15">
        <v>1952732.32</v>
      </c>
      <c r="H28" s="15">
        <v>2006304.97</v>
      </c>
      <c r="I28" s="40">
        <f t="shared" si="1"/>
        <v>-110540.46999999997</v>
      </c>
      <c r="J28" s="41">
        <f t="shared" si="2"/>
        <v>-122879.61999999988</v>
      </c>
      <c r="K28" s="16">
        <f t="shared" si="0"/>
        <v>2006304.97</v>
      </c>
      <c r="L28" s="15"/>
      <c r="M28" s="15"/>
      <c r="N28" s="15"/>
      <c r="O28" s="15"/>
    </row>
    <row r="29" spans="1:15" x14ac:dyDescent="0.2">
      <c r="A29" s="13" t="s">
        <v>24</v>
      </c>
      <c r="B29" s="14"/>
      <c r="C29" s="15">
        <v>1105986.57</v>
      </c>
      <c r="D29" s="15">
        <v>680108.45</v>
      </c>
      <c r="E29" s="32">
        <v>1190651.69</v>
      </c>
      <c r="F29" s="33">
        <v>1184017.2299999997</v>
      </c>
      <c r="G29" s="15">
        <v>1253511.1599999999</v>
      </c>
      <c r="H29" s="15">
        <v>1292193.08</v>
      </c>
      <c r="I29" s="40">
        <f t="shared" si="1"/>
        <v>101541.39000000013</v>
      </c>
      <c r="J29" s="41">
        <f t="shared" si="2"/>
        <v>108175.85000000033</v>
      </c>
      <c r="K29" s="16">
        <f t="shared" si="0"/>
        <v>1292193.08</v>
      </c>
      <c r="L29" s="15"/>
      <c r="M29" s="15"/>
      <c r="N29" s="15"/>
      <c r="O29" s="15"/>
    </row>
    <row r="30" spans="1:15" ht="13.5" thickBot="1" x14ac:dyDescent="0.25">
      <c r="A30" s="13" t="s">
        <v>25</v>
      </c>
      <c r="B30" s="14"/>
      <c r="C30" s="14"/>
      <c r="D30" s="15"/>
      <c r="E30" s="32"/>
      <c r="F30" s="33"/>
      <c r="G30" s="15"/>
      <c r="H30" s="15"/>
      <c r="I30" s="42">
        <f t="shared" si="1"/>
        <v>0</v>
      </c>
      <c r="J30" s="43">
        <f t="shared" si="2"/>
        <v>0</v>
      </c>
      <c r="K30" s="17">
        <f t="shared" si="0"/>
        <v>0</v>
      </c>
      <c r="L30" s="15"/>
      <c r="M30" s="15"/>
      <c r="N30" s="15"/>
      <c r="O30" s="15"/>
    </row>
    <row r="31" spans="1:15" ht="14.25" thickTop="1" thickBot="1" x14ac:dyDescent="0.25">
      <c r="A31" s="18" t="s">
        <v>26</v>
      </c>
      <c r="B31" s="19">
        <v>73090393</v>
      </c>
      <c r="C31" s="19">
        <f t="shared" ref="C31:H31" si="3">SUM(C16:C30)</f>
        <v>73076333.589999989</v>
      </c>
      <c r="D31" s="19">
        <f t="shared" si="3"/>
        <v>75757156.120000005</v>
      </c>
      <c r="E31" s="34">
        <f t="shared" si="3"/>
        <v>80767416.75999999</v>
      </c>
      <c r="F31" s="35">
        <f t="shared" si="3"/>
        <v>80908994.480000019</v>
      </c>
      <c r="G31" s="19">
        <f t="shared" si="3"/>
        <v>83655808.539999992</v>
      </c>
      <c r="H31" s="19">
        <f t="shared" si="3"/>
        <v>87105563.899999991</v>
      </c>
      <c r="I31" s="34">
        <f>H31-E31</f>
        <v>6338147.1400000006</v>
      </c>
      <c r="J31" s="35">
        <f>H31-F31</f>
        <v>6196569.419999972</v>
      </c>
      <c r="K31" s="19">
        <f t="shared" si="0"/>
        <v>14015170.899999991</v>
      </c>
      <c r="L31" s="19">
        <f>+H31*1.03245</f>
        <v>89932139.448554993</v>
      </c>
      <c r="M31" s="19">
        <f>+L31*1.03245</f>
        <v>92850437.373660609</v>
      </c>
      <c r="N31" s="19">
        <f>+M31*1.03245</f>
        <v>95863434.066435903</v>
      </c>
      <c r="O31" s="19">
        <f>+N31*1.03245</f>
        <v>98974202.501891762</v>
      </c>
    </row>
    <row r="34" spans="1:11" x14ac:dyDescent="0.2">
      <c r="B34" s="20"/>
      <c r="C34" s="20"/>
      <c r="D34" s="20"/>
      <c r="E34" s="20"/>
      <c r="F34" s="20"/>
      <c r="G34" s="20"/>
      <c r="H34" s="20"/>
      <c r="I34" s="20"/>
      <c r="J34" s="20"/>
      <c r="K34" s="20"/>
    </row>
    <row r="35" spans="1:11" x14ac:dyDescent="0.2">
      <c r="A35" s="21" t="s">
        <v>27</v>
      </c>
      <c r="H35" s="22"/>
    </row>
    <row r="37" spans="1:11" ht="27.75" customHeight="1" x14ac:dyDescent="0.2">
      <c r="A37" s="48" t="s">
        <v>28</v>
      </c>
      <c r="B37" s="48"/>
      <c r="C37" s="48"/>
      <c r="D37" s="48"/>
      <c r="E37" s="48"/>
      <c r="F37" s="48"/>
      <c r="G37" s="48"/>
      <c r="H37" s="48"/>
      <c r="I37" s="48"/>
      <c r="J37" s="48"/>
      <c r="K37" s="48"/>
    </row>
    <row r="38" spans="1:11" ht="42" customHeight="1" x14ac:dyDescent="0.2">
      <c r="A38" s="48" t="s">
        <v>29</v>
      </c>
      <c r="B38" s="48"/>
      <c r="C38" s="48"/>
      <c r="D38" s="48"/>
      <c r="E38" s="48"/>
      <c r="F38" s="48"/>
      <c r="G38" s="48"/>
      <c r="H38" s="48"/>
      <c r="I38" s="48"/>
      <c r="J38" s="48"/>
      <c r="K38" s="48"/>
    </row>
    <row r="39" spans="1:11" ht="27" customHeight="1" x14ac:dyDescent="0.2">
      <c r="A39" s="48"/>
      <c r="B39" s="48"/>
      <c r="C39" s="48"/>
      <c r="D39" s="48"/>
      <c r="E39" s="48"/>
      <c r="F39" s="48"/>
      <c r="G39" s="48"/>
      <c r="H39" s="48"/>
      <c r="I39" s="48"/>
      <c r="J39" s="25"/>
    </row>
    <row r="41" spans="1:11" x14ac:dyDescent="0.2">
      <c r="A41" s="44"/>
      <c r="B41" s="44"/>
      <c r="C41" s="44"/>
      <c r="D41" s="44"/>
      <c r="E41" s="44"/>
      <c r="F41" s="44"/>
      <c r="G41" s="44"/>
      <c r="H41" s="44"/>
      <c r="I41" s="44"/>
      <c r="J41" s="44"/>
      <c r="K41" s="44"/>
    </row>
    <row r="42" spans="1:11" x14ac:dyDescent="0.2">
      <c r="A42" s="44"/>
      <c r="B42" s="44"/>
      <c r="C42" s="44"/>
      <c r="D42" s="44"/>
      <c r="E42" s="44"/>
      <c r="F42" s="44"/>
      <c r="G42" s="44"/>
      <c r="H42" s="44"/>
      <c r="I42" s="44"/>
      <c r="J42" s="44"/>
      <c r="K42" s="44"/>
    </row>
    <row r="44" spans="1:11" x14ac:dyDescent="0.2">
      <c r="A44" s="1"/>
    </row>
  </sheetData>
  <mergeCells count="8">
    <mergeCell ref="A41:K42"/>
    <mergeCell ref="K7:K8"/>
    <mergeCell ref="A9:I9"/>
    <mergeCell ref="A10:I10"/>
    <mergeCell ref="A12:I12"/>
    <mergeCell ref="A37:K37"/>
    <mergeCell ref="A38:K38"/>
    <mergeCell ref="A39:I39"/>
  </mergeCells>
  <dataValidations count="1">
    <dataValidation type="list" allowBlank="1" showInputMessage="1" showErrorMessage="1" sqref="B14:O14">
      <formula1>"CGAAP, MIFRS, USGAAP, ASPE"</formula1>
    </dataValidation>
  </dataValidations>
  <pageMargins left="0.74803149606299213" right="0.74803149606299213" top="0.98425196850393704" bottom="0.98425196850393704" header="0.51181102362204722" footer="0.51181102362204722"/>
  <pageSetup scale="5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HOLFIN-47-184</_dlc_DocId>
    <_dlc_DocIdUrl xmlns="2b8bb3d4-4679-4201-bf4e-ecf5a190cbdc">
      <Url>http://spapp01/sites/FIN/REG/RateApp/_layouts/DocIdRedir.aspx?ID=HOLFIN-47-184</Url>
      <Description>HOLFIN-47-184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5.xml><?xml version="1.0" encoding="utf-8"?>
<?mso-contentType ?>
<SharedContentType xmlns="Microsoft.SharePoint.Taxonomy.ContentTypeSync" SourceId="9d54efc9-ddd0-46ce-8ac6-e4a1c98f1b3f" ContentTypeId="0x01010023FD8C82E6D69E48AEBE17BC8626DB890A"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922522-4635-47F1-BF30-9E7E29E84440}"/>
</file>

<file path=customXml/itemProps2.xml><?xml version="1.0" encoding="utf-8"?>
<ds:datastoreItem xmlns:ds="http://schemas.openxmlformats.org/officeDocument/2006/customXml" ds:itemID="{EF7B8F23-C409-4DC1-ABA8-B17E458B2ACD}"/>
</file>

<file path=customXml/itemProps3.xml><?xml version="1.0" encoding="utf-8"?>
<ds:datastoreItem xmlns:ds="http://schemas.openxmlformats.org/officeDocument/2006/customXml" ds:itemID="{77021C44-FB76-4662-BF44-206F3340447C}"/>
</file>

<file path=customXml/itemProps4.xml><?xml version="1.0" encoding="utf-8"?>
<ds:datastoreItem xmlns:ds="http://schemas.openxmlformats.org/officeDocument/2006/customXml" ds:itemID="{74AAD541-E82B-46B9-ABE1-29C78DD9CEB9}"/>
</file>

<file path=customXml/itemProps5.xml><?xml version="1.0" encoding="utf-8"?>
<ds:datastoreItem xmlns:ds="http://schemas.openxmlformats.org/officeDocument/2006/customXml" ds:itemID="{C3805128-403C-41FA-A748-8C57E3A818A6}"/>
</file>

<file path=customXml/itemProps6.xml><?xml version="1.0" encoding="utf-8"?>
<ds:datastoreItem xmlns:ds="http://schemas.openxmlformats.org/officeDocument/2006/customXml" ds:itemID="{48C73BF7-E045-4B0B-ADFE-E6E15C04F1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App.2-JC_OMA Programs</vt:lpstr>
      <vt:lpstr>'App.2-JC_OMA Programs'!Print_Area</vt:lpstr>
      <vt:lpstr>'App.2-JC_OMA Programs'!Print_Titles</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2015-06-29T17:19:30Z</cp:lastPrinted>
  <dcterms:created xsi:type="dcterms:W3CDTF">2015-05-11T17:29:05Z</dcterms:created>
  <dcterms:modified xsi:type="dcterms:W3CDTF">2015-06-29T17:19:42Z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cd047e70-c5e7-44cd-93e8-7056debfaaa9</vt:lpwstr>
  </property>
</Properties>
</file>